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105" yWindow="-15" windowWidth="11940" windowHeight="10095"/>
  </bookViews>
  <sheets>
    <sheet name="Stand (1)" sheetId="4" r:id="rId1"/>
    <sheet name="Goes 26-10-2019" sheetId="1" r:id="rId2"/>
    <sheet name="Eindhoven 30-11-2019" sheetId="5" r:id="rId3"/>
    <sheet name="Goes 15-02-19" sheetId="6" r:id="rId4"/>
    <sheet name="Ulvenhout 07-03-20" sheetId="7" r:id="rId5"/>
    <sheet name="Roermond 04-04-20" sheetId="8" r:id="rId6"/>
  </sheets>
  <definedNames>
    <definedName name="_xlnm._FilterDatabase" localSheetId="2" hidden="1">'Eindhoven 30-11-2019'!$A$3:$L$13</definedName>
    <definedName name="_xlnm._FilterDatabase" localSheetId="0" hidden="1">'Stand (1)'!$B$11:$K$18</definedName>
    <definedName name="_xlnm.Print_Area" localSheetId="2">'Eindhoven 30-11-2019'!$A$1:$K$64</definedName>
    <definedName name="_xlnm.Print_Area" localSheetId="3">'Goes 15-02-19'!$A$1:$L$1</definedName>
    <definedName name="_xlnm.Print_Area" localSheetId="1">'Goes 26-10-2019'!$A$1:$L$56</definedName>
    <definedName name="_xlnm.Print_Area" localSheetId="5">'Roermond 04-04-20'!$A$1:$K$1</definedName>
    <definedName name="_xlnm.Print_Area" localSheetId="0">'Stand (1)'!$A$1:$L$32</definedName>
    <definedName name="_xlnm.Print_Area" localSheetId="4">'Ulvenhout 07-03-20'!$A$1:$K$62</definedName>
  </definedNames>
  <calcPr calcId="125725"/>
</workbook>
</file>

<file path=xl/calcChain.xml><?xml version="1.0" encoding="utf-8"?>
<calcChain xmlns="http://schemas.openxmlformats.org/spreadsheetml/2006/main">
  <c r="L37" i="8"/>
  <c r="K37"/>
  <c r="L36"/>
  <c r="K36"/>
  <c r="L35"/>
  <c r="K35"/>
  <c r="L34"/>
  <c r="K34"/>
  <c r="L33"/>
  <c r="K33"/>
  <c r="L32"/>
  <c r="K32"/>
  <c r="L31"/>
  <c r="K31"/>
  <c r="L30"/>
  <c r="K30"/>
  <c r="L29"/>
  <c r="K29"/>
  <c r="L28"/>
  <c r="K28"/>
  <c r="J57" s="1"/>
  <c r="L25"/>
  <c r="K25"/>
  <c r="L24"/>
  <c r="K24"/>
  <c r="L23"/>
  <c r="K23"/>
  <c r="L22"/>
  <c r="K22"/>
  <c r="L21"/>
  <c r="K21"/>
  <c r="L20"/>
  <c r="K20"/>
  <c r="L19"/>
  <c r="K19"/>
  <c r="L18"/>
  <c r="K18"/>
  <c r="L17"/>
  <c r="K17"/>
  <c r="L16"/>
  <c r="K16"/>
  <c r="J51" s="1"/>
  <c r="L13"/>
  <c r="K13"/>
  <c r="L12"/>
  <c r="K12"/>
  <c r="L11"/>
  <c r="K11"/>
  <c r="L10"/>
  <c r="K10"/>
  <c r="L9"/>
  <c r="K9"/>
  <c r="L8"/>
  <c r="K8"/>
  <c r="L7"/>
  <c r="K7"/>
  <c r="L6"/>
  <c r="K6"/>
  <c r="L5"/>
  <c r="K5"/>
  <c r="L4"/>
  <c r="K4"/>
  <c r="J45" s="1"/>
  <c r="E43" i="7"/>
  <c r="F43"/>
  <c r="G43"/>
  <c r="I43"/>
  <c r="J43"/>
  <c r="K43"/>
  <c r="L43"/>
  <c r="E44"/>
  <c r="F44"/>
  <c r="G44"/>
  <c r="I44"/>
  <c r="J44"/>
  <c r="K44"/>
  <c r="L44"/>
  <c r="E45"/>
  <c r="F45"/>
  <c r="G45"/>
  <c r="I45"/>
  <c r="J45"/>
  <c r="K45"/>
  <c r="L45"/>
  <c r="F42"/>
  <c r="G42"/>
  <c r="I42"/>
  <c r="J42"/>
  <c r="K42"/>
  <c r="L42"/>
  <c r="E42"/>
  <c r="E49"/>
  <c r="F49"/>
  <c r="G49"/>
  <c r="I49"/>
  <c r="J49"/>
  <c r="K49"/>
  <c r="L49"/>
  <c r="E50"/>
  <c r="F50"/>
  <c r="G50"/>
  <c r="I50"/>
  <c r="J50"/>
  <c r="K50"/>
  <c r="L50"/>
  <c r="E51"/>
  <c r="F51"/>
  <c r="G51"/>
  <c r="I51"/>
  <c r="J51"/>
  <c r="K51"/>
  <c r="L51"/>
  <c r="F48"/>
  <c r="G48"/>
  <c r="I48"/>
  <c r="J48"/>
  <c r="K48"/>
  <c r="L48"/>
  <c r="E48"/>
  <c r="E55"/>
  <c r="F55"/>
  <c r="G55"/>
  <c r="I55"/>
  <c r="J55"/>
  <c r="K55"/>
  <c r="L55"/>
  <c r="E56"/>
  <c r="F56"/>
  <c r="G56"/>
  <c r="I56"/>
  <c r="J56"/>
  <c r="K56"/>
  <c r="L56"/>
  <c r="E57"/>
  <c r="F57"/>
  <c r="G57"/>
  <c r="I57"/>
  <c r="J57"/>
  <c r="K57"/>
  <c r="L57"/>
  <c r="I54"/>
  <c r="J54"/>
  <c r="K54"/>
  <c r="L54"/>
  <c r="E54"/>
  <c r="F54"/>
  <c r="G54"/>
  <c r="L37"/>
  <c r="K37"/>
  <c r="L36"/>
  <c r="K36"/>
  <c r="L35"/>
  <c r="K35"/>
  <c r="L34"/>
  <c r="K34"/>
  <c r="L33"/>
  <c r="K33"/>
  <c r="L32"/>
  <c r="K32"/>
  <c r="L31"/>
  <c r="K31"/>
  <c r="L30"/>
  <c r="K30"/>
  <c r="L29"/>
  <c r="K29"/>
  <c r="L28"/>
  <c r="K28"/>
  <c r="L25"/>
  <c r="K25"/>
  <c r="L24"/>
  <c r="K24"/>
  <c r="L23"/>
  <c r="K23"/>
  <c r="L22"/>
  <c r="K22"/>
  <c r="L21"/>
  <c r="K21"/>
  <c r="L20"/>
  <c r="K20"/>
  <c r="L19"/>
  <c r="K19"/>
  <c r="L18"/>
  <c r="K18"/>
  <c r="L17"/>
  <c r="K17"/>
  <c r="L16"/>
  <c r="K16"/>
  <c r="L13"/>
  <c r="K13"/>
  <c r="L12"/>
  <c r="K12"/>
  <c r="L11"/>
  <c r="K11"/>
  <c r="L10"/>
  <c r="K10"/>
  <c r="L9"/>
  <c r="K9"/>
  <c r="L8"/>
  <c r="K8"/>
  <c r="L7"/>
  <c r="K7"/>
  <c r="L6"/>
  <c r="K6"/>
  <c r="L5"/>
  <c r="K5"/>
  <c r="L4"/>
  <c r="K4"/>
  <c r="K55" i="6"/>
  <c r="J55"/>
  <c r="G55"/>
  <c r="F55"/>
  <c r="E55"/>
  <c r="K54"/>
  <c r="J54"/>
  <c r="G54"/>
  <c r="F54"/>
  <c r="E54"/>
  <c r="K53"/>
  <c r="J53"/>
  <c r="G53"/>
  <c r="F53"/>
  <c r="E53"/>
  <c r="K52"/>
  <c r="J52"/>
  <c r="G52"/>
  <c r="F52"/>
  <c r="E52"/>
  <c r="K51"/>
  <c r="J51"/>
  <c r="G51"/>
  <c r="F51"/>
  <c r="E51"/>
  <c r="K50"/>
  <c r="J50"/>
  <c r="G50"/>
  <c r="F50"/>
  <c r="E50"/>
  <c r="K49"/>
  <c r="J49"/>
  <c r="L49" s="1"/>
  <c r="G49"/>
  <c r="F49"/>
  <c r="E49"/>
  <c r="K46"/>
  <c r="J46"/>
  <c r="L46" s="1"/>
  <c r="G46"/>
  <c r="F46"/>
  <c r="E46"/>
  <c r="I46" s="1"/>
  <c r="K45"/>
  <c r="J45"/>
  <c r="G45"/>
  <c r="F45"/>
  <c r="E45"/>
  <c r="I45" s="1"/>
  <c r="K44"/>
  <c r="J44"/>
  <c r="L44" s="1"/>
  <c r="G44"/>
  <c r="F44"/>
  <c r="E44"/>
  <c r="K43"/>
  <c r="J43"/>
  <c r="G43"/>
  <c r="F43"/>
  <c r="E43"/>
  <c r="I43" s="1"/>
  <c r="K42"/>
  <c r="J42"/>
  <c r="G42"/>
  <c r="F42"/>
  <c r="E42"/>
  <c r="K55" i="5"/>
  <c r="J55"/>
  <c r="K54"/>
  <c r="J54"/>
  <c r="K53"/>
  <c r="J53"/>
  <c r="K52"/>
  <c r="J52"/>
  <c r="K51"/>
  <c r="J51"/>
  <c r="K50"/>
  <c r="J50"/>
  <c r="K49"/>
  <c r="J49"/>
  <c r="K46"/>
  <c r="J46"/>
  <c r="K45"/>
  <c r="J45"/>
  <c r="K44"/>
  <c r="J44"/>
  <c r="K43"/>
  <c r="J43"/>
  <c r="K42"/>
  <c r="J42"/>
  <c r="K37" i="6"/>
  <c r="L37"/>
  <c r="K37" i="5"/>
  <c r="L37"/>
  <c r="L36" i="6"/>
  <c r="K36"/>
  <c r="L35"/>
  <c r="K35"/>
  <c r="L34"/>
  <c r="K34"/>
  <c r="L33"/>
  <c r="K33"/>
  <c r="L32"/>
  <c r="K32"/>
  <c r="L31"/>
  <c r="K31"/>
  <c r="L30"/>
  <c r="K30"/>
  <c r="L29"/>
  <c r="K29"/>
  <c r="L28"/>
  <c r="K28"/>
  <c r="L25"/>
  <c r="K25"/>
  <c r="L24"/>
  <c r="K24"/>
  <c r="L23"/>
  <c r="K23"/>
  <c r="L22"/>
  <c r="K22"/>
  <c r="L21"/>
  <c r="K21"/>
  <c r="L20"/>
  <c r="K20"/>
  <c r="L19"/>
  <c r="K19"/>
  <c r="L18"/>
  <c r="K18"/>
  <c r="L17"/>
  <c r="K17"/>
  <c r="L16"/>
  <c r="K16"/>
  <c r="L13"/>
  <c r="K13"/>
  <c r="L12"/>
  <c r="K12"/>
  <c r="L11"/>
  <c r="K11"/>
  <c r="L10"/>
  <c r="K10"/>
  <c r="L9"/>
  <c r="K9"/>
  <c r="L8"/>
  <c r="K8"/>
  <c r="L7"/>
  <c r="K7"/>
  <c r="L6"/>
  <c r="K6"/>
  <c r="L5"/>
  <c r="K5"/>
  <c r="L4"/>
  <c r="K4"/>
  <c r="L36" i="5"/>
  <c r="K36"/>
  <c r="L35"/>
  <c r="K35"/>
  <c r="L34"/>
  <c r="K34"/>
  <c r="L33"/>
  <c r="K33"/>
  <c r="L32"/>
  <c r="K32"/>
  <c r="L31"/>
  <c r="K31"/>
  <c r="L30"/>
  <c r="K30"/>
  <c r="L29"/>
  <c r="K29"/>
  <c r="L28"/>
  <c r="K28"/>
  <c r="L25"/>
  <c r="K25"/>
  <c r="L24"/>
  <c r="K24"/>
  <c r="L23"/>
  <c r="K23"/>
  <c r="L22"/>
  <c r="K22"/>
  <c r="L21"/>
  <c r="K21"/>
  <c r="L20"/>
  <c r="K20"/>
  <c r="L19"/>
  <c r="K19"/>
  <c r="L18"/>
  <c r="K18"/>
  <c r="L17"/>
  <c r="K17"/>
  <c r="L16"/>
  <c r="K16"/>
  <c r="G55" s="1"/>
  <c r="L13"/>
  <c r="K13"/>
  <c r="L12"/>
  <c r="K12"/>
  <c r="L11"/>
  <c r="K11"/>
  <c r="L10"/>
  <c r="K10"/>
  <c r="L9"/>
  <c r="K9"/>
  <c r="L8"/>
  <c r="K8"/>
  <c r="L7"/>
  <c r="K7"/>
  <c r="L6"/>
  <c r="K6"/>
  <c r="L5"/>
  <c r="K5"/>
  <c r="L4"/>
  <c r="K4"/>
  <c r="G45" s="1"/>
  <c r="K30" i="1"/>
  <c r="L30"/>
  <c r="K31"/>
  <c r="L31"/>
  <c r="K32"/>
  <c r="L32"/>
  <c r="K33"/>
  <c r="L33"/>
  <c r="K34"/>
  <c r="L34"/>
  <c r="K35"/>
  <c r="L35"/>
  <c r="K36"/>
  <c r="L36"/>
  <c r="K28"/>
  <c r="L28"/>
  <c r="K29"/>
  <c r="L29"/>
  <c r="K37"/>
  <c r="L37"/>
  <c r="K18"/>
  <c r="L18"/>
  <c r="K19"/>
  <c r="L19"/>
  <c r="K20"/>
  <c r="L20"/>
  <c r="K21"/>
  <c r="L21"/>
  <c r="K22"/>
  <c r="L22"/>
  <c r="K23"/>
  <c r="L23"/>
  <c r="K24"/>
  <c r="L24"/>
  <c r="K6"/>
  <c r="L6"/>
  <c r="K7"/>
  <c r="L7"/>
  <c r="K8"/>
  <c r="L8"/>
  <c r="K9"/>
  <c r="L9"/>
  <c r="K10"/>
  <c r="L10"/>
  <c r="K11"/>
  <c r="L11"/>
  <c r="K12"/>
  <c r="L12"/>
  <c r="L51" i="6" l="1"/>
  <c r="I53"/>
  <c r="L42"/>
  <c r="I51"/>
  <c r="L52"/>
  <c r="I52"/>
  <c r="L43"/>
  <c r="I42"/>
  <c r="L54"/>
  <c r="L55"/>
  <c r="L45"/>
  <c r="I49"/>
  <c r="L50"/>
  <c r="L53"/>
  <c r="I44"/>
  <c r="I55"/>
  <c r="I50"/>
  <c r="I54"/>
  <c r="L49" i="5"/>
  <c r="L52"/>
  <c r="L53"/>
  <c r="G49"/>
  <c r="E49"/>
  <c r="L51"/>
  <c r="L55"/>
  <c r="L50"/>
  <c r="L54"/>
  <c r="G51"/>
  <c r="F51"/>
  <c r="F55"/>
  <c r="D55" s="1"/>
  <c r="E51"/>
  <c r="G52"/>
  <c r="E55"/>
  <c r="F52"/>
  <c r="E52"/>
  <c r="G53"/>
  <c r="F49"/>
  <c r="D49" s="1"/>
  <c r="F53"/>
  <c r="G50"/>
  <c r="E53"/>
  <c r="G54"/>
  <c r="F50"/>
  <c r="F54"/>
  <c r="E50"/>
  <c r="E54"/>
  <c r="L44"/>
  <c r="L43"/>
  <c r="L45"/>
  <c r="L46"/>
  <c r="L42"/>
  <c r="F45"/>
  <c r="G42"/>
  <c r="E45"/>
  <c r="G46"/>
  <c r="F42"/>
  <c r="F46"/>
  <c r="G43"/>
  <c r="E46"/>
  <c r="E42"/>
  <c r="F43"/>
  <c r="E43"/>
  <c r="G44"/>
  <c r="F44"/>
  <c r="E44"/>
  <c r="E42" i="8"/>
  <c r="J42"/>
  <c r="F43"/>
  <c r="K43"/>
  <c r="G44"/>
  <c r="L44"/>
  <c r="I45"/>
  <c r="E48"/>
  <c r="J48"/>
  <c r="F49"/>
  <c r="K49"/>
  <c r="G50"/>
  <c r="L50"/>
  <c r="I51"/>
  <c r="E54"/>
  <c r="J54"/>
  <c r="F55"/>
  <c r="K55"/>
  <c r="G56"/>
  <c r="L56"/>
  <c r="I57"/>
  <c r="I42"/>
  <c r="E43"/>
  <c r="J43"/>
  <c r="F44"/>
  <c r="K44"/>
  <c r="G45"/>
  <c r="L45"/>
  <c r="I48"/>
  <c r="E49"/>
  <c r="J49"/>
  <c r="F50"/>
  <c r="K50"/>
  <c r="G51"/>
  <c r="L51"/>
  <c r="I54"/>
  <c r="E55"/>
  <c r="J55"/>
  <c r="F56"/>
  <c r="K56"/>
  <c r="G57"/>
  <c r="L57"/>
  <c r="G42"/>
  <c r="L42"/>
  <c r="I43"/>
  <c r="E44"/>
  <c r="J44"/>
  <c r="F45"/>
  <c r="K45"/>
  <c r="G48"/>
  <c r="L48"/>
  <c r="I49"/>
  <c r="E50"/>
  <c r="J50"/>
  <c r="F51"/>
  <c r="K51"/>
  <c r="G54"/>
  <c r="L54"/>
  <c r="I55"/>
  <c r="E56"/>
  <c r="J56"/>
  <c r="F57"/>
  <c r="K57"/>
  <c r="F42"/>
  <c r="K42"/>
  <c r="G43"/>
  <c r="L43"/>
  <c r="I44"/>
  <c r="E45"/>
  <c r="F48"/>
  <c r="K48"/>
  <c r="G49"/>
  <c r="L49"/>
  <c r="I50"/>
  <c r="E51"/>
  <c r="F54"/>
  <c r="K54"/>
  <c r="G55"/>
  <c r="L55"/>
  <c r="I56"/>
  <c r="E57"/>
  <c r="D42" i="6"/>
  <c r="D43"/>
  <c r="D44"/>
  <c r="D45"/>
  <c r="D46"/>
  <c r="D49"/>
  <c r="D50"/>
  <c r="D51"/>
  <c r="D52"/>
  <c r="D53"/>
  <c r="D54"/>
  <c r="D55"/>
  <c r="I50" i="5" l="1"/>
  <c r="D52"/>
  <c r="I54"/>
  <c r="D51"/>
  <c r="D53"/>
  <c r="D54"/>
  <c r="I49"/>
  <c r="I51"/>
  <c r="D50"/>
  <c r="I53"/>
  <c r="I55"/>
  <c r="I52"/>
  <c r="I42"/>
  <c r="I46"/>
  <c r="D45"/>
  <c r="D46"/>
  <c r="D44"/>
  <c r="I43"/>
  <c r="I45"/>
  <c r="D43"/>
  <c r="I44"/>
  <c r="D42"/>
  <c r="J50" i="1" l="1"/>
  <c r="I16" i="4" s="1"/>
  <c r="K50" i="1"/>
  <c r="J16" i="4" s="1"/>
  <c r="J51" i="1"/>
  <c r="I15" i="4" s="1"/>
  <c r="K51" i="1"/>
  <c r="J15" i="4" s="1"/>
  <c r="J52" i="1"/>
  <c r="I12" i="4" s="1"/>
  <c r="K52" i="1"/>
  <c r="J12" i="4" s="1"/>
  <c r="J53" i="1"/>
  <c r="I13" i="4" s="1"/>
  <c r="K53" i="1"/>
  <c r="J13" i="4" s="1"/>
  <c r="J54" i="1"/>
  <c r="I17" i="4" s="1"/>
  <c r="K54" i="1"/>
  <c r="J17" i="4" s="1"/>
  <c r="J55" i="1"/>
  <c r="I18" i="4" s="1"/>
  <c r="K55" i="1"/>
  <c r="J18" i="4" s="1"/>
  <c r="K49" i="1"/>
  <c r="J14" i="4" s="1"/>
  <c r="J49" i="1"/>
  <c r="I14" i="4" s="1"/>
  <c r="L54" i="1" l="1"/>
  <c r="K17" i="4" s="1"/>
  <c r="L50" i="1"/>
  <c r="K16" i="4" s="1"/>
  <c r="L55" i="1"/>
  <c r="K18" i="4" s="1"/>
  <c r="L51" i="1"/>
  <c r="K15" i="4" s="1"/>
  <c r="L53" i="1"/>
  <c r="K13" i="4" s="1"/>
  <c r="L52" i="1"/>
  <c r="K12" i="4" s="1"/>
  <c r="K13" i="1"/>
  <c r="L13"/>
  <c r="L49" l="1"/>
  <c r="K14" i="4" s="1"/>
  <c r="L25" i="1" l="1"/>
  <c r="K25"/>
  <c r="L17"/>
  <c r="K17"/>
  <c r="L16"/>
  <c r="K16"/>
  <c r="L5"/>
  <c r="K5"/>
  <c r="L4"/>
  <c r="K4"/>
  <c r="E49" l="1"/>
  <c r="F42"/>
  <c r="G42"/>
  <c r="G51"/>
  <c r="F15" i="4" s="1"/>
  <c r="G55" i="1"/>
  <c r="F18" i="4" s="1"/>
  <c r="E54" i="1"/>
  <c r="E55"/>
  <c r="E50"/>
  <c r="F52"/>
  <c r="E12" i="4" s="1"/>
  <c r="G53" i="1"/>
  <c r="F13" i="4" s="1"/>
  <c r="F50" i="1"/>
  <c r="E16" i="4" s="1"/>
  <c r="F54" i="1"/>
  <c r="E17" i="4" s="1"/>
  <c r="E51" i="1"/>
  <c r="F53"/>
  <c r="E13" i="4" s="1"/>
  <c r="F49" i="1"/>
  <c r="E14" i="4" s="1"/>
  <c r="E52" i="1"/>
  <c r="G54"/>
  <c r="F17" i="4" s="1"/>
  <c r="G49" i="1"/>
  <c r="F14" i="4" s="1"/>
  <c r="G52" i="1"/>
  <c r="F12" i="4" s="1"/>
  <c r="F51" i="1"/>
  <c r="E15" i="4" s="1"/>
  <c r="F55" i="1"/>
  <c r="E18" i="4" s="1"/>
  <c r="G50" i="1"/>
  <c r="F16" i="4" s="1"/>
  <c r="E53" i="1"/>
  <c r="E42"/>
  <c r="K46"/>
  <c r="J8" i="4" s="1"/>
  <c r="J46" i="1"/>
  <c r="I8" i="4" s="1"/>
  <c r="G46" i="1"/>
  <c r="F8" i="4" s="1"/>
  <c r="F46" i="1"/>
  <c r="E8" i="4" s="1"/>
  <c r="E46" i="1"/>
  <c r="K45"/>
  <c r="J9" i="4" s="1"/>
  <c r="J45" i="1"/>
  <c r="I9" i="4" s="1"/>
  <c r="G45" i="1"/>
  <c r="F9" i="4" s="1"/>
  <c r="F45" i="1"/>
  <c r="E9" i="4" s="1"/>
  <c r="E45" i="1"/>
  <c r="K44"/>
  <c r="J6" i="4" s="1"/>
  <c r="J44" i="1"/>
  <c r="I6" i="4" s="1"/>
  <c r="G44" i="1"/>
  <c r="F6" i="4" s="1"/>
  <c r="F44" i="1"/>
  <c r="E6" i="4" s="1"/>
  <c r="E44" i="1"/>
  <c r="K43"/>
  <c r="J5" i="4" s="1"/>
  <c r="J43" i="1"/>
  <c r="I5" i="4" s="1"/>
  <c r="G43" i="1"/>
  <c r="F5" i="4" s="1"/>
  <c r="F43" i="1"/>
  <c r="E5" i="4" s="1"/>
  <c r="E43" i="1"/>
  <c r="D49" l="1"/>
  <c r="C14" i="4" s="1"/>
  <c r="D14"/>
  <c r="D55" i="1"/>
  <c r="C18" i="4" s="1"/>
  <c r="D18"/>
  <c r="D52" i="1"/>
  <c r="C12" i="4" s="1"/>
  <c r="D12"/>
  <c r="D50" i="1"/>
  <c r="C16" i="4" s="1"/>
  <c r="D16"/>
  <c r="D54" i="1"/>
  <c r="C17" i="4" s="1"/>
  <c r="D17"/>
  <c r="D53" i="1"/>
  <c r="C13" i="4" s="1"/>
  <c r="D13"/>
  <c r="D51" i="1"/>
  <c r="C15" i="4" s="1"/>
  <c r="D15"/>
  <c r="D8"/>
  <c r="D46" i="1"/>
  <c r="C8" i="4" s="1"/>
  <c r="E7"/>
  <c r="D9"/>
  <c r="D45" i="1"/>
  <c r="C9" i="4" s="1"/>
  <c r="D42" i="1"/>
  <c r="C7" i="4" s="1"/>
  <c r="D7"/>
  <c r="F7"/>
  <c r="D43" i="1"/>
  <c r="C5" i="4" s="1"/>
  <c r="D5"/>
  <c r="D6"/>
  <c r="D44" i="1"/>
  <c r="C6" i="4" s="1"/>
  <c r="I52" i="1"/>
  <c r="H12" i="4" s="1"/>
  <c r="I55" i="1"/>
  <c r="H18" i="4" s="1"/>
  <c r="I51" i="1"/>
  <c r="H15" i="4" s="1"/>
  <c r="I53" i="1"/>
  <c r="H13" i="4" s="1"/>
  <c r="I54" i="1"/>
  <c r="H17" i="4" s="1"/>
  <c r="I50" i="1"/>
  <c r="H16" i="4" s="1"/>
  <c r="I49" i="1"/>
  <c r="H14" i="4" s="1"/>
  <c r="I46" i="1"/>
  <c r="H8" i="4" s="1"/>
  <c r="L44" i="1"/>
  <c r="K6" i="4" s="1"/>
  <c r="L45" i="1"/>
  <c r="K9" i="4" s="1"/>
  <c r="L43" i="1"/>
  <c r="K5" i="4" s="1"/>
  <c r="L46" i="1"/>
  <c r="K8" i="4" s="1"/>
  <c r="I45" i="1"/>
  <c r="H9" i="4" s="1"/>
  <c r="I44" i="1"/>
  <c r="H6" i="4" s="1"/>
  <c r="I43" i="1"/>
  <c r="H5" i="4" s="1"/>
  <c r="K42" i="1" l="1"/>
  <c r="J7" i="4" s="1"/>
  <c r="J42" i="1"/>
  <c r="I7" i="4" s="1"/>
  <c r="L42" i="1" l="1"/>
  <c r="K7" i="4" s="1"/>
  <c r="I42" i="1" l="1"/>
  <c r="H7" i="4" s="1"/>
</calcChain>
</file>

<file path=xl/sharedStrings.xml><?xml version="1.0" encoding="utf-8"?>
<sst xmlns="http://schemas.openxmlformats.org/spreadsheetml/2006/main" count="1004" uniqueCount="155">
  <si>
    <t>Veld 2</t>
  </si>
  <si>
    <t>-</t>
  </si>
  <si>
    <t>Veld 1</t>
  </si>
  <si>
    <t>The Black Scorpions E2</t>
  </si>
  <si>
    <t>GP Bulls E3</t>
  </si>
  <si>
    <t>1ste klasse</t>
  </si>
  <si>
    <t>2de klasse</t>
  </si>
  <si>
    <t>Veld 3</t>
  </si>
  <si>
    <t>3de klasse</t>
  </si>
  <si>
    <t>GP Bulls E4</t>
  </si>
  <si>
    <t>doelpunten</t>
  </si>
  <si>
    <t>klasse</t>
  </si>
  <si>
    <t>winst</t>
  </si>
  <si>
    <t>gelijk</t>
  </si>
  <si>
    <t>verlies</t>
  </si>
  <si>
    <t>punten</t>
  </si>
  <si>
    <t>voor</t>
  </si>
  <si>
    <t>tegen</t>
  </si>
  <si>
    <t>saldo</t>
  </si>
  <si>
    <t>1e</t>
  </si>
  <si>
    <t>A</t>
  </si>
  <si>
    <t>B</t>
  </si>
  <si>
    <t>Punten</t>
  </si>
  <si>
    <t>Uitslagen</t>
  </si>
  <si>
    <t>2e</t>
  </si>
  <si>
    <t>3e</t>
  </si>
  <si>
    <t>Hockeyclub Blerick E1</t>
  </si>
  <si>
    <t>Somival E2</t>
  </si>
  <si>
    <t>Opmerking</t>
  </si>
  <si>
    <t>Teams</t>
  </si>
  <si>
    <t>Wedstrijden</t>
  </si>
  <si>
    <t>10.30-11.05 uur</t>
  </si>
  <si>
    <t>gesp.</t>
  </si>
  <si>
    <t>gespeeld</t>
  </si>
  <si>
    <t>Antwoord</t>
  </si>
  <si>
    <t>SGB-Goes E1</t>
  </si>
  <si>
    <t>SGB-Goes E2</t>
  </si>
  <si>
    <t>C.4.2 Wanneer teams een gelijk aantal wedstrijdpunten hebben verworven wordt de rangschikking achtereenvolgens bepaald door:</t>
  </si>
  <si>
    <t>a. het doelsaldo, zijnde het verschil tussen het aantal door een team gescoorde doelpunten en het aantal tegen dit team gescoorde doelpunten; Indien dat gelijk is</t>
  </si>
  <si>
    <t>b. het hoogste aantal gewonnen wedstrijden;indien dat ook gelijk is</t>
  </si>
  <si>
    <t>c. het aantal doelpunten ‘voor’ per team;indien dat ook gelijk is</t>
  </si>
  <si>
    <t>d. het cumulatief resultaat van de wedstrijden die beide teams, in één en dezelfde competitie onderling hebben gespeeld. Indien dit ook gelijk is</t>
  </si>
  <si>
    <t>e. het nemen van strafballen volgens de procedure die omschreven is in de spelregels.</t>
  </si>
  <si>
    <t>4e</t>
  </si>
  <si>
    <t>5e</t>
  </si>
  <si>
    <t>Regio-Zuid 1ste wedstrijd dag</t>
  </si>
  <si>
    <t>Regio-Zuid 2de wedstrijd dag</t>
  </si>
  <si>
    <t>Regio-Zuid 3de wedstrijd dag</t>
  </si>
  <si>
    <t>Regio-Zuid 4de wedstrijd dag</t>
  </si>
  <si>
    <t>Regio-Zuid 5de wedstrijd dag</t>
  </si>
  <si>
    <t>Status</t>
  </si>
  <si>
    <t>LF deelname</t>
  </si>
  <si>
    <t>Somival E1</t>
  </si>
  <si>
    <t>Hockeyclub Blerick E2</t>
  </si>
  <si>
    <t>Stand</t>
  </si>
  <si>
    <t>BHV Push E3</t>
  </si>
  <si>
    <t>Antwerp Wheelblazers</t>
  </si>
  <si>
    <t>WN</t>
  </si>
  <si>
    <t>XZA17</t>
  </si>
  <si>
    <t>XZA15</t>
  </si>
  <si>
    <t>XZA19</t>
  </si>
  <si>
    <t>XZA13</t>
  </si>
  <si>
    <t>6e</t>
  </si>
  <si>
    <t>7e</t>
  </si>
  <si>
    <t>8e</t>
  </si>
  <si>
    <t>Xe</t>
  </si>
  <si>
    <t>XZA14</t>
  </si>
  <si>
    <t>XZA18</t>
  </si>
  <si>
    <t>XZA10</t>
  </si>
  <si>
    <t>XZA12</t>
  </si>
  <si>
    <t>XZA16</t>
  </si>
  <si>
    <t>XZA20</t>
  </si>
  <si>
    <t>XZA21</t>
  </si>
  <si>
    <t>XZA11</t>
  </si>
  <si>
    <t>Xde klasse</t>
  </si>
  <si>
    <t>Resultaat</t>
  </si>
  <si>
    <t>!Ntern3t</t>
  </si>
  <si>
    <t>11.10-11.45 uur</t>
  </si>
  <si>
    <t>11.50-12.25 uur</t>
  </si>
  <si>
    <t>12.30-13.05 uur</t>
  </si>
  <si>
    <t>13:10-13:45 uur</t>
  </si>
  <si>
    <t>14:00-14.25 uur</t>
  </si>
  <si>
    <t>14.30-15.05 uur</t>
  </si>
  <si>
    <t>15.10-15.45 uur</t>
  </si>
  <si>
    <t>15.50-16.25uur</t>
  </si>
  <si>
    <t>16.30-17.05uur</t>
  </si>
  <si>
    <t>1ZA1</t>
  </si>
  <si>
    <t>BHV Push E2</t>
  </si>
  <si>
    <t>1ZA2</t>
  </si>
  <si>
    <t>1ZA3</t>
  </si>
  <si>
    <t>1ZA4</t>
  </si>
  <si>
    <t>1ZA5</t>
  </si>
  <si>
    <t>1ZA6</t>
  </si>
  <si>
    <t>1ZA7</t>
  </si>
  <si>
    <t>1ZA8</t>
  </si>
  <si>
    <t>1ZA9</t>
  </si>
  <si>
    <t>1ZA10</t>
  </si>
  <si>
    <t>1ZB10</t>
  </si>
  <si>
    <t>1ZB9</t>
  </si>
  <si>
    <t>1ZB8</t>
  </si>
  <si>
    <t>1ZB7</t>
  </si>
  <si>
    <t>1ZB6</t>
  </si>
  <si>
    <t>1ZB5</t>
  </si>
  <si>
    <t>1ZB4</t>
  </si>
  <si>
    <t>1ZB3</t>
  </si>
  <si>
    <t>1ZB2</t>
  </si>
  <si>
    <t>1ZB1</t>
  </si>
  <si>
    <t>XZA4</t>
  </si>
  <si>
    <t>XZA3</t>
  </si>
  <si>
    <t>XZA7</t>
  </si>
  <si>
    <t>XZA5</t>
  </si>
  <si>
    <t>XZA9</t>
  </si>
  <si>
    <t>XZA1</t>
  </si>
  <si>
    <t>↓↓↓↓↓</t>
  </si>
  <si>
    <t>XZA6</t>
  </si>
  <si>
    <t>XZA2</t>
  </si>
  <si>
    <t>↑↑↑↑↑</t>
  </si>
  <si>
    <t>XZA8</t>
  </si>
  <si>
    <t>XZB8</t>
  </si>
  <si>
    <t>XZB9</t>
  </si>
  <si>
    <t>XZB21</t>
  </si>
  <si>
    <t>XZB5</t>
  </si>
  <si>
    <t>XZB2</t>
  </si>
  <si>
    <t>XZB4</t>
  </si>
  <si>
    <t>XZB1</t>
  </si>
  <si>
    <t>1ZC7</t>
  </si>
  <si>
    <t>1ZC6</t>
  </si>
  <si>
    <t>1ZC5</t>
  </si>
  <si>
    <t>1ZC4</t>
  </si>
  <si>
    <t>1ZC9</t>
  </si>
  <si>
    <t>1ZC10</t>
  </si>
  <si>
    <t>1ZC8</t>
  </si>
  <si>
    <t>1ZC1</t>
  </si>
  <si>
    <t>1ZC2</t>
  </si>
  <si>
    <t>1ZC3</t>
  </si>
  <si>
    <t>XZB14</t>
  </si>
  <si>
    <t>XZB15</t>
  </si>
  <si>
    <t>XZB10</t>
  </si>
  <si>
    <t>XZB7</t>
  </si>
  <si>
    <t>XZB16</t>
  </si>
  <si>
    <t>XZB6</t>
  </si>
  <si>
    <t>XZB19</t>
  </si>
  <si>
    <t>XZB3</t>
  </si>
  <si>
    <t>XZB11</t>
  </si>
  <si>
    <t>XZB18</t>
  </si>
  <si>
    <t>XZB13</t>
  </si>
  <si>
    <t>XZB12</t>
  </si>
  <si>
    <t>XZB17</t>
  </si>
  <si>
    <t>XZB20</t>
  </si>
  <si>
    <t>Stand Regio-Zuid Seizoen 2019-2020</t>
  </si>
  <si>
    <t>SGB: Bij stand 2-5 doelpunt niet geteld.</t>
  </si>
  <si>
    <t>d</t>
  </si>
  <si>
    <t>Een doelpunt wordt toegekend door de scheidsrechter en is als beslissing niet aanvechtbaar. WR I.2.2</t>
  </si>
  <si>
    <t xml:space="preserve">HC Blerick: Ontevreden over beslissingen scheidsrechter. </t>
  </si>
  <si>
    <t>Protest tegen scheidsrechterlijke beslissing is niet mogelijk WR I.2.2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</si>
</sst>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b/>
      <sz val="12"/>
      <name val="Tahoma"/>
      <family val="2"/>
    </font>
    <font>
      <sz val="9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theme="1"/>
      <name val="Verdana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65">
    <xf numFmtId="0" fontId="0" fillId="0" borderId="0" xfId="0"/>
    <xf numFmtId="0" fontId="0" fillId="0" borderId="1" xfId="0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2" fillId="0" borderId="1" xfId="0" applyFont="1" applyBorder="1"/>
    <xf numFmtId="0" fontId="13" fillId="0" borderId="1" xfId="0" applyFont="1" applyBorder="1" applyAlignment="1">
      <alignment horizontal="center"/>
    </xf>
    <xf numFmtId="0" fontId="0" fillId="0" borderId="0" xfId="0" applyBorder="1"/>
    <xf numFmtId="0" fontId="0" fillId="4" borderId="1" xfId="0" applyFill="1" applyBorder="1" applyAlignment="1">
      <alignment horizontal="center"/>
    </xf>
    <xf numFmtId="1" fontId="0" fillId="0" borderId="1" xfId="0" applyNumberFormat="1" applyBorder="1"/>
    <xf numFmtId="1" fontId="10" fillId="0" borderId="1" xfId="0" applyNumberFormat="1" applyFont="1" applyBorder="1" applyAlignment="1">
      <alignment horizontal="center"/>
    </xf>
    <xf numFmtId="1" fontId="0" fillId="0" borderId="0" xfId="0" applyNumberFormat="1"/>
    <xf numFmtId="0" fontId="0" fillId="0" borderId="0" xfId="0" applyFill="1" applyBorder="1"/>
    <xf numFmtId="0" fontId="10" fillId="0" borderId="3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0" fillId="0" borderId="0" xfId="0" applyFont="1" applyBorder="1"/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8" fillId="0" borderId="0" xfId="1" applyFont="1" applyFill="1" applyBorder="1" applyAlignment="1">
      <alignment horizontal="left"/>
    </xf>
    <xf numFmtId="0" fontId="12" fillId="0" borderId="0" xfId="0" applyFont="1" applyFill="1" applyBorder="1"/>
    <xf numFmtId="0" fontId="4" fillId="7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3" fillId="0" borderId="13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10" fillId="0" borderId="3" xfId="0" applyFont="1" applyBorder="1"/>
    <xf numFmtId="0" fontId="11" fillId="0" borderId="1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10" fillId="0" borderId="22" xfId="0" applyFont="1" applyBorder="1"/>
    <xf numFmtId="0" fontId="3" fillId="0" borderId="19" xfId="0" applyFont="1" applyBorder="1" applyAlignment="1">
      <alignment horizontal="center"/>
    </xf>
    <xf numFmtId="0" fontId="4" fillId="5" borderId="32" xfId="0" applyFont="1" applyFill="1" applyBorder="1" applyAlignment="1">
      <alignment horizontal="center"/>
    </xf>
    <xf numFmtId="0" fontId="4" fillId="5" borderId="33" xfId="0" applyFont="1" applyFill="1" applyBorder="1" applyAlignment="1">
      <alignment horizontal="center"/>
    </xf>
    <xf numFmtId="0" fontId="10" fillId="0" borderId="3" xfId="0" quotePrefix="1" applyFont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0" fillId="6" borderId="28" xfId="0" applyFill="1" applyBorder="1"/>
    <xf numFmtId="0" fontId="0" fillId="6" borderId="9" xfId="0" applyFill="1" applyBorder="1" applyAlignment="1">
      <alignment horizontal="center"/>
    </xf>
    <xf numFmtId="0" fontId="0" fillId="6" borderId="29" xfId="0" applyFill="1" applyBorder="1"/>
    <xf numFmtId="0" fontId="5" fillId="6" borderId="30" xfId="0" applyFont="1" applyFill="1" applyBorder="1" applyAlignment="1">
      <alignment horizontal="center"/>
    </xf>
    <xf numFmtId="49" fontId="9" fillId="6" borderId="30" xfId="0" applyNumberFormat="1" applyFont="1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0" fillId="6" borderId="6" xfId="0" applyFill="1" applyBorder="1"/>
    <xf numFmtId="0" fontId="0" fillId="6" borderId="4" xfId="0" applyFill="1" applyBorder="1" applyAlignment="1">
      <alignment horizontal="center"/>
    </xf>
    <xf numFmtId="0" fontId="0" fillId="6" borderId="7" xfId="0" applyFill="1" applyBorder="1"/>
    <xf numFmtId="0" fontId="5" fillId="6" borderId="5" xfId="0" applyFont="1" applyFill="1" applyBorder="1" applyAlignment="1">
      <alignment horizontal="center"/>
    </xf>
    <xf numFmtId="49" fontId="9" fillId="6" borderId="5" xfId="0" applyNumberFormat="1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0" fillId="6" borderId="16" xfId="0" applyFill="1" applyBorder="1"/>
    <xf numFmtId="0" fontId="0" fillId="6" borderId="12" xfId="0" applyFill="1" applyBorder="1" applyAlignment="1">
      <alignment horizontal="center"/>
    </xf>
    <xf numFmtId="0" fontId="0" fillId="6" borderId="17" xfId="0" applyFill="1" applyBorder="1"/>
    <xf numFmtId="0" fontId="5" fillId="6" borderId="26" xfId="0" applyFont="1" applyFill="1" applyBorder="1" applyAlignment="1">
      <alignment horizontal="center"/>
    </xf>
    <xf numFmtId="49" fontId="9" fillId="6" borderId="26" xfId="0" applyNumberFormat="1" applyFont="1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2" borderId="5" xfId="0" applyFill="1" applyBorder="1" applyAlignment="1">
      <alignment vertical="center"/>
    </xf>
    <xf numFmtId="0" fontId="9" fillId="4" borderId="5" xfId="0" applyFont="1" applyFill="1" applyBorder="1" applyAlignment="1">
      <alignment horizontal="center"/>
    </xf>
    <xf numFmtId="0" fontId="0" fillId="3" borderId="5" xfId="0" applyFill="1" applyBorder="1" applyAlignment="1">
      <alignment vertical="center"/>
    </xf>
    <xf numFmtId="0" fontId="9" fillId="5" borderId="5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4" fillId="4" borderId="32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4" fillId="4" borderId="33" xfId="0" applyFont="1" applyFill="1" applyBorder="1" applyAlignment="1">
      <alignment horizontal="center"/>
    </xf>
    <xf numFmtId="0" fontId="0" fillId="2" borderId="26" xfId="0" applyFill="1" applyBorder="1" applyAlignment="1">
      <alignment vertical="center"/>
    </xf>
    <xf numFmtId="0" fontId="9" fillId="4" borderId="26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/>
    </xf>
    <xf numFmtId="0" fontId="0" fillId="3" borderId="26" xfId="0" applyFill="1" applyBorder="1" applyAlignment="1">
      <alignment vertical="center"/>
    </xf>
    <xf numFmtId="0" fontId="9" fillId="5" borderId="26" xfId="0" applyFont="1" applyFill="1" applyBorder="1" applyAlignment="1">
      <alignment horizontal="center"/>
    </xf>
    <xf numFmtId="0" fontId="4" fillId="6" borderId="32" xfId="0" applyFont="1" applyFill="1" applyBorder="1" applyAlignment="1">
      <alignment horizontal="center"/>
    </xf>
    <xf numFmtId="0" fontId="4" fillId="6" borderId="33" xfId="0" applyFont="1" applyFill="1" applyBorder="1" applyAlignment="1">
      <alignment horizontal="center"/>
    </xf>
    <xf numFmtId="0" fontId="4" fillId="6" borderId="34" xfId="0" applyFont="1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9" fillId="6" borderId="23" xfId="0" applyFont="1" applyFill="1" applyBorder="1" applyAlignment="1">
      <alignment horizontal="center"/>
    </xf>
    <xf numFmtId="0" fontId="9" fillId="6" borderId="24" xfId="0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10" fillId="0" borderId="21" xfId="0" applyFont="1" applyBorder="1"/>
    <xf numFmtId="0" fontId="4" fillId="5" borderId="34" xfId="0" applyFont="1" applyFill="1" applyBorder="1" applyAlignment="1">
      <alignment horizontal="center"/>
    </xf>
    <xf numFmtId="0" fontId="0" fillId="3" borderId="23" xfId="0" applyFill="1" applyBorder="1" applyAlignment="1">
      <alignment vertical="center"/>
    </xf>
    <xf numFmtId="0" fontId="9" fillId="5" borderId="23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4" fillId="4" borderId="34" xfId="0" applyFont="1" applyFill="1" applyBorder="1" applyAlignment="1">
      <alignment horizontal="center"/>
    </xf>
    <xf numFmtId="0" fontId="0" fillId="2" borderId="23" xfId="0" applyFill="1" applyBorder="1" applyAlignment="1">
      <alignment vertical="center"/>
    </xf>
    <xf numFmtId="0" fontId="9" fillId="4" borderId="23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0" xfId="0" applyFont="1" applyBorder="1"/>
    <xf numFmtId="1" fontId="0" fillId="0" borderId="0" xfId="0" applyNumberFormat="1" applyBorder="1"/>
    <xf numFmtId="0" fontId="13" fillId="4" borderId="1" xfId="0" applyFont="1" applyFill="1" applyBorder="1" applyAlignment="1">
      <alignment horizontal="center"/>
    </xf>
    <xf numFmtId="0" fontId="4" fillId="0" borderId="0" xfId="0" applyFont="1" applyBorder="1"/>
    <xf numFmtId="1" fontId="0" fillId="0" borderId="0" xfId="0" applyNumberFormat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5" borderId="36" xfId="0" applyFont="1" applyFill="1" applyBorder="1" applyAlignment="1">
      <alignment horizontal="center"/>
    </xf>
    <xf numFmtId="0" fontId="5" fillId="5" borderId="31" xfId="0" applyFont="1" applyFill="1" applyBorder="1" applyAlignment="1">
      <alignment horizontal="center"/>
    </xf>
    <xf numFmtId="0" fontId="5" fillId="5" borderId="32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6" fillId="5" borderId="32" xfId="0" applyFont="1" applyFill="1" applyBorder="1" applyAlignment="1">
      <alignment horizontal="center"/>
    </xf>
    <xf numFmtId="0" fontId="6" fillId="5" borderId="25" xfId="0" applyFont="1" applyFill="1" applyBorder="1" applyAlignment="1">
      <alignment horizontal="center"/>
    </xf>
    <xf numFmtId="0" fontId="5" fillId="5" borderId="33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6" borderId="36" xfId="0" applyFont="1" applyFill="1" applyBorder="1" applyAlignment="1">
      <alignment horizontal="center"/>
    </xf>
    <xf numFmtId="0" fontId="5" fillId="6" borderId="31" xfId="0" applyFont="1" applyFill="1" applyBorder="1" applyAlignment="1">
      <alignment horizontal="center"/>
    </xf>
    <xf numFmtId="0" fontId="5" fillId="6" borderId="32" xfId="0" applyFont="1" applyFill="1" applyBorder="1" applyAlignment="1">
      <alignment horizontal="center"/>
    </xf>
    <xf numFmtId="0" fontId="5" fillId="6" borderId="25" xfId="0" applyFont="1" applyFill="1" applyBorder="1" applyAlignment="1">
      <alignment horizontal="center"/>
    </xf>
    <xf numFmtId="0" fontId="6" fillId="6" borderId="32" xfId="0" applyFont="1" applyFill="1" applyBorder="1" applyAlignment="1">
      <alignment horizontal="center"/>
    </xf>
    <xf numFmtId="0" fontId="6" fillId="6" borderId="25" xfId="0" applyFont="1" applyFill="1" applyBorder="1" applyAlignment="1">
      <alignment horizontal="center"/>
    </xf>
    <xf numFmtId="0" fontId="5" fillId="6" borderId="33" xfId="0" applyFont="1" applyFill="1" applyBorder="1" applyAlignment="1">
      <alignment horizontal="center"/>
    </xf>
    <xf numFmtId="0" fontId="5" fillId="6" borderId="27" xfId="0" applyFont="1" applyFill="1" applyBorder="1" applyAlignment="1">
      <alignment horizontal="center"/>
    </xf>
    <xf numFmtId="0" fontId="10" fillId="0" borderId="3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2" fillId="6" borderId="30" xfId="0" applyFont="1" applyFill="1" applyBorder="1" applyAlignment="1">
      <alignment horizontal="center"/>
    </xf>
    <xf numFmtId="0" fontId="0" fillId="6" borderId="30" xfId="0" quotePrefix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0" fillId="6" borderId="5" xfId="0" quotePrefix="1" applyFill="1" applyBorder="1" applyAlignment="1">
      <alignment horizontal="center"/>
    </xf>
    <xf numFmtId="0" fontId="2" fillId="6" borderId="26" xfId="0" applyFont="1" applyFill="1" applyBorder="1" applyAlignment="1">
      <alignment horizontal="center"/>
    </xf>
    <xf numFmtId="0" fontId="0" fillId="6" borderId="26" xfId="0" quotePrefix="1" applyFill="1" applyBorder="1" applyAlignment="1">
      <alignment horizontal="center"/>
    </xf>
    <xf numFmtId="0" fontId="5" fillId="4" borderId="24" xfId="0" applyFont="1" applyFill="1" applyBorder="1" applyAlignment="1">
      <alignment horizontal="left" vertical="top" wrapText="1"/>
    </xf>
    <xf numFmtId="0" fontId="5" fillId="4" borderId="34" xfId="0" applyFont="1" applyFill="1" applyBorder="1" applyAlignment="1">
      <alignment horizontal="left" vertical="top" wrapText="1"/>
    </xf>
    <xf numFmtId="0" fontId="4" fillId="4" borderId="18" xfId="0" applyFont="1" applyFill="1" applyBorder="1" applyAlignment="1">
      <alignment horizontal="center" vertical="center"/>
    </xf>
    <xf numFmtId="0" fontId="0" fillId="4" borderId="28" xfId="0" applyFill="1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4" borderId="29" xfId="0" applyFill="1" applyBorder="1" applyAlignment="1">
      <alignment horizontal="left" vertical="center"/>
    </xf>
    <xf numFmtId="0" fontId="5" fillId="4" borderId="23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0" fillId="4" borderId="30" xfId="0" quotePrefix="1" applyFill="1" applyBorder="1" applyAlignment="1">
      <alignment horizontal="center" vertical="center"/>
    </xf>
    <xf numFmtId="0" fontId="9" fillId="4" borderId="30" xfId="0" applyNumberFormat="1" applyFont="1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left" vertical="center"/>
    </xf>
    <xf numFmtId="0" fontId="0" fillId="4" borderId="4" xfId="0" applyFill="1" applyBorder="1" applyAlignment="1">
      <alignment horizontal="center" vertical="center"/>
    </xf>
    <xf numFmtId="0" fontId="0" fillId="4" borderId="7" xfId="0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0" fillId="4" borderId="5" xfId="0" quotePrefix="1" applyFill="1" applyBorder="1" applyAlignment="1">
      <alignment horizontal="center" vertical="center"/>
    </xf>
    <xf numFmtId="0" fontId="9" fillId="4" borderId="5" xfId="0" applyNumberFormat="1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left" vertical="center"/>
    </xf>
    <xf numFmtId="0" fontId="0" fillId="4" borderId="12" xfId="0" applyFill="1" applyBorder="1" applyAlignment="1">
      <alignment horizontal="center" vertical="center"/>
    </xf>
    <xf numFmtId="0" fontId="0" fillId="4" borderId="17" xfId="0" applyFill="1" applyBorder="1" applyAlignment="1">
      <alignment horizontal="left" vertical="center"/>
    </xf>
    <xf numFmtId="0" fontId="5" fillId="4" borderId="26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0" fillId="4" borderId="26" xfId="0" quotePrefix="1" applyFill="1" applyBorder="1" applyAlignment="1">
      <alignment horizontal="center" vertical="center"/>
    </xf>
    <xf numFmtId="0" fontId="9" fillId="4" borderId="26" xfId="0" applyNumberFormat="1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5" fillId="5" borderId="32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center" vertical="center"/>
    </xf>
    <xf numFmtId="0" fontId="0" fillId="5" borderId="28" xfId="0" applyFill="1" applyBorder="1" applyAlignment="1">
      <alignment vertical="center"/>
    </xf>
    <xf numFmtId="0" fontId="0" fillId="5" borderId="9" xfId="0" applyFill="1" applyBorder="1" applyAlignment="1">
      <alignment horizontal="center" vertical="center"/>
    </xf>
    <xf numFmtId="0" fontId="0" fillId="5" borderId="29" xfId="0" applyFill="1" applyBorder="1" applyAlignment="1">
      <alignment vertical="center"/>
    </xf>
    <xf numFmtId="0" fontId="5" fillId="5" borderId="30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0" fillId="5" borderId="30" xfId="0" quotePrefix="1" applyFill="1" applyBorder="1" applyAlignment="1">
      <alignment horizontal="center" vertical="center"/>
    </xf>
    <xf numFmtId="49" fontId="9" fillId="5" borderId="30" xfId="0" applyNumberFormat="1" applyFont="1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0" fillId="5" borderId="6" xfId="0" applyFill="1" applyBorder="1" applyAlignment="1">
      <alignment vertical="center"/>
    </xf>
    <xf numFmtId="0" fontId="0" fillId="5" borderId="4" xfId="0" applyFill="1" applyBorder="1" applyAlignment="1">
      <alignment horizontal="center" vertical="center"/>
    </xf>
    <xf numFmtId="0" fontId="0" fillId="5" borderId="7" xfId="0" applyFill="1" applyBorder="1" applyAlignment="1">
      <alignment vertical="center"/>
    </xf>
    <xf numFmtId="0" fontId="5" fillId="5" borderId="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0" fillId="5" borderId="5" xfId="0" quotePrefix="1" applyFill="1" applyBorder="1" applyAlignment="1">
      <alignment horizontal="center" vertical="center"/>
    </xf>
    <xf numFmtId="49" fontId="9" fillId="5" borderId="5" xfId="0" applyNumberFormat="1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0" fillId="5" borderId="16" xfId="0" applyFill="1" applyBorder="1" applyAlignment="1">
      <alignment vertical="center"/>
    </xf>
    <xf numFmtId="0" fontId="0" fillId="5" borderId="12" xfId="0" applyFill="1" applyBorder="1" applyAlignment="1">
      <alignment horizontal="center" vertical="center"/>
    </xf>
    <xf numFmtId="0" fontId="0" fillId="5" borderId="17" xfId="0" applyFill="1" applyBorder="1" applyAlignment="1">
      <alignment vertical="center"/>
    </xf>
    <xf numFmtId="0" fontId="5" fillId="5" borderId="26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0" fillId="5" borderId="26" xfId="0" quotePrefix="1" applyFill="1" applyBorder="1" applyAlignment="1">
      <alignment horizontal="center" vertical="center"/>
    </xf>
    <xf numFmtId="49" fontId="9" fillId="5" borderId="26" xfId="0" applyNumberFormat="1" applyFont="1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5" fillId="5" borderId="25" xfId="0" applyFont="1" applyFill="1" applyBorder="1" applyAlignment="1">
      <alignment horizontal="left" vertical="top" wrapText="1"/>
    </xf>
    <xf numFmtId="0" fontId="9" fillId="0" borderId="0" xfId="0" applyFont="1"/>
    <xf numFmtId="0" fontId="6" fillId="0" borderId="0" xfId="0" applyFont="1"/>
    <xf numFmtId="0" fontId="4" fillId="4" borderId="37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14" fillId="8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9" fillId="6" borderId="23" xfId="0" applyFont="1" applyFill="1" applyBorder="1" applyAlignment="1">
      <alignment horizontal="left"/>
    </xf>
    <xf numFmtId="0" fontId="9" fillId="6" borderId="26" xfId="0" applyFont="1" applyFill="1" applyBorder="1" applyAlignment="1">
      <alignment horizontal="left"/>
    </xf>
    <xf numFmtId="0" fontId="4" fillId="4" borderId="2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4" fillId="5" borderId="41" xfId="0" applyFont="1" applyFill="1" applyBorder="1" applyAlignment="1">
      <alignment horizontal="center"/>
    </xf>
    <xf numFmtId="0" fontId="0" fillId="3" borderId="42" xfId="0" applyFill="1" applyBorder="1" applyAlignment="1">
      <alignment vertical="center"/>
    </xf>
    <xf numFmtId="0" fontId="9" fillId="5" borderId="42" xfId="0" applyFont="1" applyFill="1" applyBorder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0" fillId="6" borderId="43" xfId="0" applyFill="1" applyBorder="1"/>
    <xf numFmtId="0" fontId="0" fillId="6" borderId="39" xfId="0" applyFill="1" applyBorder="1" applyAlignment="1">
      <alignment horizontal="center"/>
    </xf>
    <xf numFmtId="0" fontId="0" fillId="6" borderId="44" xfId="0" applyFill="1" applyBorder="1"/>
    <xf numFmtId="0" fontId="5" fillId="6" borderId="34" xfId="0" applyFont="1" applyFill="1" applyBorder="1" applyAlignment="1">
      <alignment horizontal="center"/>
    </xf>
    <xf numFmtId="0" fontId="5" fillId="6" borderId="24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0" fontId="0" fillId="9" borderId="1" xfId="0" applyFill="1" applyBorder="1" applyAlignment="1">
      <alignment vertical="center"/>
    </xf>
    <xf numFmtId="0" fontId="4" fillId="9" borderId="1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 vertical="center" wrapText="1"/>
    </xf>
    <xf numFmtId="0" fontId="9" fillId="5" borderId="45" xfId="0" applyFont="1" applyFill="1" applyBorder="1" applyAlignment="1">
      <alignment horizontal="center"/>
    </xf>
    <xf numFmtId="0" fontId="4" fillId="6" borderId="36" xfId="0" applyFont="1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9" fillId="6" borderId="42" xfId="0" applyFont="1" applyFill="1" applyBorder="1" applyAlignment="1">
      <alignment horizontal="center"/>
    </xf>
    <xf numFmtId="0" fontId="9" fillId="6" borderId="45" xfId="0" applyFont="1" applyFill="1" applyBorder="1" applyAlignment="1">
      <alignment horizontal="center"/>
    </xf>
    <xf numFmtId="0" fontId="9" fillId="4" borderId="42" xfId="0" applyFont="1" applyFill="1" applyBorder="1" applyAlignment="1">
      <alignment horizontal="center"/>
    </xf>
    <xf numFmtId="0" fontId="9" fillId="4" borderId="45" xfId="0" applyFont="1" applyFill="1" applyBorder="1" applyAlignment="1">
      <alignment horizontal="center"/>
    </xf>
    <xf numFmtId="0" fontId="5" fillId="6" borderId="32" xfId="0" applyFont="1" applyFill="1" applyBorder="1" applyAlignment="1"/>
    <xf numFmtId="0" fontId="5" fillId="6" borderId="25" xfId="0" applyFont="1" applyFill="1" applyBorder="1" applyAlignment="1">
      <alignment horizontal="left"/>
    </xf>
    <xf numFmtId="0" fontId="5" fillId="5" borderId="25" xfId="0" applyFont="1" applyFill="1" applyBorder="1" applyAlignment="1">
      <alignment horizontal="left" wrapText="1"/>
    </xf>
    <xf numFmtId="0" fontId="5" fillId="5" borderId="32" xfId="0" applyFont="1" applyFill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8" xfId="0" applyFont="1" applyBorder="1" applyAlignment="1">
      <alignment horizontal="center"/>
    </xf>
  </cellXfs>
  <cellStyles count="2">
    <cellStyle name="Standaard" xfId="0" builtinId="0"/>
    <cellStyle name="Standaard_Blad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tabSelected="1" zoomScale="130" zoomScaleNormal="130" workbookViewId="0">
      <selection activeCell="A26" sqref="A26:XFD34"/>
    </sheetView>
  </sheetViews>
  <sheetFormatPr defaultRowHeight="12.75"/>
  <cols>
    <col min="2" max="2" width="22" customWidth="1"/>
    <col min="3" max="3" width="10" customWidth="1"/>
    <col min="4" max="6" width="6.85546875" customWidth="1"/>
    <col min="7" max="7" width="1.42578125" customWidth="1"/>
    <col min="8" max="8" width="7.42578125" style="12" customWidth="1"/>
    <col min="9" max="11" width="7.42578125" customWidth="1"/>
    <col min="12" max="12" width="7" customWidth="1"/>
    <col min="13" max="13" width="12.5703125" customWidth="1"/>
  </cols>
  <sheetData>
    <row r="1" spans="1:13" ht="15">
      <c r="A1" s="15" t="s">
        <v>149</v>
      </c>
      <c r="B1" s="16"/>
      <c r="C1" s="8"/>
      <c r="D1" s="16"/>
      <c r="E1" s="8"/>
      <c r="F1" s="112"/>
      <c r="G1" s="112"/>
      <c r="H1" s="113"/>
      <c r="I1" s="8"/>
      <c r="J1" s="8"/>
      <c r="K1" s="8"/>
      <c r="L1" s="111"/>
      <c r="M1" s="8"/>
    </row>
    <row r="2" spans="1:13" ht="15">
      <c r="A2" s="15"/>
      <c r="B2" s="16"/>
      <c r="C2" s="8"/>
      <c r="D2" s="16"/>
      <c r="E2" s="8"/>
      <c r="F2" s="259"/>
      <c r="G2" s="259"/>
      <c r="H2" s="259"/>
      <c r="I2" s="8"/>
      <c r="J2" s="8"/>
      <c r="K2" s="8"/>
      <c r="L2" s="111"/>
      <c r="M2" s="8"/>
    </row>
    <row r="3" spans="1:13">
      <c r="A3" s="2"/>
      <c r="B3" s="1"/>
      <c r="C3" s="260" t="s">
        <v>30</v>
      </c>
      <c r="D3" s="260"/>
      <c r="E3" s="260"/>
      <c r="F3" s="260"/>
      <c r="G3" s="6"/>
      <c r="H3" s="10"/>
      <c r="I3" s="260" t="s">
        <v>10</v>
      </c>
      <c r="J3" s="260"/>
      <c r="K3" s="260"/>
      <c r="L3" s="7"/>
      <c r="M3" s="7"/>
    </row>
    <row r="4" spans="1:13">
      <c r="A4" s="3" t="s">
        <v>11</v>
      </c>
      <c r="B4" s="3" t="s">
        <v>29</v>
      </c>
      <c r="C4" s="4" t="s">
        <v>33</v>
      </c>
      <c r="D4" s="4" t="s">
        <v>12</v>
      </c>
      <c r="E4" s="4" t="s">
        <v>13</v>
      </c>
      <c r="F4" s="4" t="s">
        <v>14</v>
      </c>
      <c r="G4" s="4"/>
      <c r="H4" s="11" t="s">
        <v>15</v>
      </c>
      <c r="I4" s="4" t="s">
        <v>16</v>
      </c>
      <c r="J4" s="4" t="s">
        <v>17</v>
      </c>
      <c r="K4" s="4" t="s">
        <v>18</v>
      </c>
      <c r="L4" s="218" t="s">
        <v>54</v>
      </c>
      <c r="M4" s="7" t="s">
        <v>50</v>
      </c>
    </row>
    <row r="5" spans="1:13">
      <c r="A5" s="9" t="s">
        <v>19</v>
      </c>
      <c r="B5" s="213" t="s">
        <v>52</v>
      </c>
      <c r="C5" s="9">
        <f>'Goes 26-10-2019'!D43+'Eindhoven 30-11-2019'!D43+'Goes 15-02-19'!D43</f>
        <v>8</v>
      </c>
      <c r="D5" s="9">
        <f>'Goes 26-10-2019'!E43+'Eindhoven 30-11-2019'!E43+'Goes 15-02-19'!E43</f>
        <v>7</v>
      </c>
      <c r="E5" s="9">
        <f>'Goes 26-10-2019'!F43+'Eindhoven 30-11-2019'!F43+'Goes 15-02-19'!F43</f>
        <v>0</v>
      </c>
      <c r="F5" s="9">
        <f>'Goes 26-10-2019'!G43+'Eindhoven 30-11-2019'!G43+'Goes 15-02-19'!G43</f>
        <v>1</v>
      </c>
      <c r="G5" s="9"/>
      <c r="H5" s="9">
        <f>'Goes 26-10-2019'!I43+'Eindhoven 30-11-2019'!I43+'Goes 15-02-19'!I43</f>
        <v>21</v>
      </c>
      <c r="I5" s="9">
        <f>'Goes 26-10-2019'!J43+'Eindhoven 30-11-2019'!J43+'Goes 15-02-19'!J43</f>
        <v>31</v>
      </c>
      <c r="J5" s="9">
        <f>'Goes 26-10-2019'!K43+'Eindhoven 30-11-2019'!K43+'Goes 15-02-19'!K43</f>
        <v>10</v>
      </c>
      <c r="K5" s="9">
        <f>'Goes 26-10-2019'!L43+'Eindhoven 30-11-2019'!L43+'Goes 15-02-19'!L43</f>
        <v>21</v>
      </c>
      <c r="L5" s="214" t="s">
        <v>19</v>
      </c>
      <c r="M5" s="214" t="s">
        <v>51</v>
      </c>
    </row>
    <row r="6" spans="1:13">
      <c r="A6" s="9" t="s">
        <v>19</v>
      </c>
      <c r="B6" s="213" t="s">
        <v>56</v>
      </c>
      <c r="C6" s="9">
        <f>'Goes 26-10-2019'!D44+'Eindhoven 30-11-2019'!D44+'Goes 15-02-19'!D44</f>
        <v>8</v>
      </c>
      <c r="D6" s="9">
        <f>'Goes 26-10-2019'!E44+'Eindhoven 30-11-2019'!E44+'Goes 15-02-19'!E44</f>
        <v>6</v>
      </c>
      <c r="E6" s="9">
        <f>'Goes 26-10-2019'!F44+'Eindhoven 30-11-2019'!F44+'Goes 15-02-19'!F44</f>
        <v>0</v>
      </c>
      <c r="F6" s="9">
        <f>'Goes 26-10-2019'!G44+'Eindhoven 30-11-2019'!G44+'Goes 15-02-19'!G44</f>
        <v>2</v>
      </c>
      <c r="G6" s="9"/>
      <c r="H6" s="9">
        <f>'Goes 26-10-2019'!I44+'Eindhoven 30-11-2019'!I44+'Goes 15-02-19'!I44</f>
        <v>18</v>
      </c>
      <c r="I6" s="9">
        <f>'Goes 26-10-2019'!J44+'Eindhoven 30-11-2019'!J44+'Goes 15-02-19'!J44</f>
        <v>29</v>
      </c>
      <c r="J6" s="9">
        <f>'Goes 26-10-2019'!K44+'Eindhoven 30-11-2019'!K44+'Goes 15-02-19'!K44</f>
        <v>20</v>
      </c>
      <c r="K6" s="9">
        <f>'Goes 26-10-2019'!L44+'Eindhoven 30-11-2019'!L44+'Goes 15-02-19'!L44</f>
        <v>9</v>
      </c>
      <c r="L6" s="214" t="s">
        <v>24</v>
      </c>
      <c r="M6" s="214" t="s">
        <v>51</v>
      </c>
    </row>
    <row r="7" spans="1:13">
      <c r="A7" s="9" t="s">
        <v>19</v>
      </c>
      <c r="B7" s="213" t="s">
        <v>87</v>
      </c>
      <c r="C7" s="9">
        <f>'Goes 26-10-2019'!D42+'Eindhoven 30-11-2019'!D42+'Goes 15-02-19'!D42</f>
        <v>8</v>
      </c>
      <c r="D7" s="9">
        <f>'Goes 26-10-2019'!E42+'Eindhoven 30-11-2019'!E42+'Goes 15-02-19'!E42</f>
        <v>4</v>
      </c>
      <c r="E7" s="9">
        <f>'Goes 26-10-2019'!F42+'Eindhoven 30-11-2019'!F42+'Goes 15-02-19'!F42</f>
        <v>0</v>
      </c>
      <c r="F7" s="9">
        <f>'Goes 26-10-2019'!G42+'Eindhoven 30-11-2019'!G42+'Goes 15-02-19'!G42</f>
        <v>4</v>
      </c>
      <c r="G7" s="9"/>
      <c r="H7" s="9">
        <f>'Goes 26-10-2019'!I42+'Eindhoven 30-11-2019'!I42+'Goes 15-02-19'!I42</f>
        <v>12</v>
      </c>
      <c r="I7" s="9">
        <f>'Goes 26-10-2019'!J42+'Eindhoven 30-11-2019'!J42+'Goes 15-02-19'!J42</f>
        <v>26</v>
      </c>
      <c r="J7" s="9">
        <f>'Goes 26-10-2019'!K42+'Eindhoven 30-11-2019'!K42+'Goes 15-02-19'!K42</f>
        <v>26</v>
      </c>
      <c r="K7" s="9">
        <f>'Goes 26-10-2019'!L42+'Eindhoven 30-11-2019'!L42+'Goes 15-02-19'!L42</f>
        <v>0</v>
      </c>
      <c r="L7" s="114" t="s">
        <v>25</v>
      </c>
      <c r="M7" s="215"/>
    </row>
    <row r="8" spans="1:13">
      <c r="A8" s="9" t="s">
        <v>19</v>
      </c>
      <c r="B8" s="213" t="s">
        <v>4</v>
      </c>
      <c r="C8" s="9">
        <f>'Goes 26-10-2019'!D46+'Eindhoven 30-11-2019'!D46+'Goes 15-02-19'!D46</f>
        <v>8</v>
      </c>
      <c r="D8" s="9">
        <f>'Goes 26-10-2019'!E46+'Eindhoven 30-11-2019'!E46+'Goes 15-02-19'!E46</f>
        <v>2</v>
      </c>
      <c r="E8" s="9">
        <f>'Goes 26-10-2019'!F46+'Eindhoven 30-11-2019'!F46+'Goes 15-02-19'!F46</f>
        <v>0</v>
      </c>
      <c r="F8" s="9">
        <f>'Goes 26-10-2019'!G46+'Eindhoven 30-11-2019'!G46+'Goes 15-02-19'!G46</f>
        <v>6</v>
      </c>
      <c r="G8" s="9"/>
      <c r="H8" s="9">
        <f>'Goes 26-10-2019'!I46+'Eindhoven 30-11-2019'!I46+'Goes 15-02-19'!I46</f>
        <v>6</v>
      </c>
      <c r="I8" s="9">
        <f>'Goes 26-10-2019'!J46+'Eindhoven 30-11-2019'!J46+'Goes 15-02-19'!J46</f>
        <v>22</v>
      </c>
      <c r="J8" s="9">
        <f>'Goes 26-10-2019'!K46+'Eindhoven 30-11-2019'!K46+'Goes 15-02-19'!K46</f>
        <v>36</v>
      </c>
      <c r="K8" s="9">
        <f>'Goes 26-10-2019'!L46+'Eindhoven 30-11-2019'!L46+'Goes 15-02-19'!L46</f>
        <v>-14</v>
      </c>
      <c r="L8" s="114" t="s">
        <v>43</v>
      </c>
      <c r="M8" s="215"/>
    </row>
    <row r="9" spans="1:13">
      <c r="A9" s="9" t="s">
        <v>19</v>
      </c>
      <c r="B9" s="213" t="s">
        <v>35</v>
      </c>
      <c r="C9" s="9">
        <f>'Goes 26-10-2019'!D45+'Eindhoven 30-11-2019'!D45+'Goes 15-02-19'!D45</f>
        <v>8</v>
      </c>
      <c r="D9" s="9">
        <f>'Goes 26-10-2019'!E45+'Eindhoven 30-11-2019'!E45+'Goes 15-02-19'!E45</f>
        <v>1</v>
      </c>
      <c r="E9" s="9">
        <f>'Goes 26-10-2019'!F45+'Eindhoven 30-11-2019'!F45+'Goes 15-02-19'!F45</f>
        <v>0</v>
      </c>
      <c r="F9" s="9">
        <f>'Goes 26-10-2019'!G45+'Eindhoven 30-11-2019'!G45+'Goes 15-02-19'!G45</f>
        <v>7</v>
      </c>
      <c r="G9" s="9"/>
      <c r="H9" s="9">
        <f>'Goes 26-10-2019'!I45+'Eindhoven 30-11-2019'!I45+'Goes 15-02-19'!I45</f>
        <v>3</v>
      </c>
      <c r="I9" s="9">
        <f>'Goes 26-10-2019'!J45+'Eindhoven 30-11-2019'!J45+'Goes 15-02-19'!J45</f>
        <v>17</v>
      </c>
      <c r="J9" s="9">
        <f>'Goes 26-10-2019'!K45+'Eindhoven 30-11-2019'!K45+'Goes 15-02-19'!K45</f>
        <v>33</v>
      </c>
      <c r="K9" s="9">
        <f>'Goes 26-10-2019'!L45+'Eindhoven 30-11-2019'!L45+'Goes 15-02-19'!L45</f>
        <v>-16</v>
      </c>
      <c r="L9" s="117" t="s">
        <v>44</v>
      </c>
      <c r="M9" s="217" t="s">
        <v>6</v>
      </c>
    </row>
    <row r="10" spans="1:13">
      <c r="A10" s="115"/>
      <c r="B10" s="31"/>
      <c r="C10" s="16"/>
      <c r="D10" s="27"/>
      <c r="E10" s="28"/>
      <c r="F10" s="16"/>
      <c r="G10" s="16"/>
      <c r="H10" s="116"/>
      <c r="I10" s="16"/>
      <c r="J10" s="16"/>
      <c r="K10" s="16"/>
      <c r="L10" s="111"/>
      <c r="M10" s="216"/>
    </row>
    <row r="11" spans="1:13" s="8" customFormat="1">
      <c r="A11" s="3" t="s">
        <v>11</v>
      </c>
      <c r="B11" s="3" t="s">
        <v>29</v>
      </c>
      <c r="C11" s="4" t="s">
        <v>33</v>
      </c>
      <c r="D11" s="4" t="s">
        <v>12</v>
      </c>
      <c r="E11" s="4" t="s">
        <v>13</v>
      </c>
      <c r="F11" s="4" t="s">
        <v>14</v>
      </c>
      <c r="G11" s="4"/>
      <c r="H11" s="11" t="s">
        <v>15</v>
      </c>
      <c r="I11" s="4" t="s">
        <v>16</v>
      </c>
      <c r="J11" s="4" t="s">
        <v>17</v>
      </c>
      <c r="K11" s="5" t="s">
        <v>18</v>
      </c>
      <c r="L11" s="218" t="s">
        <v>54</v>
      </c>
      <c r="M11" s="7" t="s">
        <v>50</v>
      </c>
    </row>
    <row r="12" spans="1:13">
      <c r="A12" s="243" t="s">
        <v>65</v>
      </c>
      <c r="B12" s="244" t="s">
        <v>26</v>
      </c>
      <c r="C12" s="245">
        <f>'Goes 26-10-2019'!D52+'Eindhoven 30-11-2019'!D52+'Goes 15-02-19'!D52</f>
        <v>8</v>
      </c>
      <c r="D12" s="245">
        <f>'Goes 26-10-2019'!E52+'Eindhoven 30-11-2019'!E52+'Goes 15-02-19'!E52</f>
        <v>7</v>
      </c>
      <c r="E12" s="245">
        <f>'Goes 26-10-2019'!F52+'Eindhoven 30-11-2019'!F52+'Goes 15-02-19'!F52</f>
        <v>1</v>
      </c>
      <c r="F12" s="245">
        <f>'Goes 26-10-2019'!G52+'Eindhoven 30-11-2019'!G52+'Goes 15-02-19'!G52</f>
        <v>0</v>
      </c>
      <c r="G12" s="245"/>
      <c r="H12" s="245">
        <f>'Goes 26-10-2019'!I52+'Eindhoven 30-11-2019'!I52+'Goes 15-02-19'!I52</f>
        <v>22</v>
      </c>
      <c r="I12" s="245">
        <f>'Goes 26-10-2019'!J52+'Eindhoven 30-11-2019'!J52+'Goes 15-02-19'!J52</f>
        <v>51</v>
      </c>
      <c r="J12" s="245">
        <f>'Goes 26-10-2019'!K52+'Eindhoven 30-11-2019'!K52+'Goes 15-02-19'!K52</f>
        <v>11</v>
      </c>
      <c r="K12" s="245">
        <f>'Goes 26-10-2019'!L52+'Eindhoven 30-11-2019'!L52+'Goes 15-02-19'!L52</f>
        <v>40</v>
      </c>
      <c r="L12" s="117" t="s">
        <v>19</v>
      </c>
      <c r="M12" s="217" t="s">
        <v>6</v>
      </c>
    </row>
    <row r="13" spans="1:13">
      <c r="A13" s="243" t="s">
        <v>65</v>
      </c>
      <c r="B13" s="244" t="s">
        <v>27</v>
      </c>
      <c r="C13" s="245">
        <f>'Goes 26-10-2019'!D53+'Eindhoven 30-11-2019'!D53+'Goes 15-02-19'!D53</f>
        <v>8</v>
      </c>
      <c r="D13" s="245">
        <f>'Goes 26-10-2019'!E53+'Eindhoven 30-11-2019'!E53+'Goes 15-02-19'!E53</f>
        <v>6</v>
      </c>
      <c r="E13" s="245">
        <f>'Goes 26-10-2019'!F53+'Eindhoven 30-11-2019'!F53+'Goes 15-02-19'!F53</f>
        <v>0</v>
      </c>
      <c r="F13" s="245">
        <f>'Goes 26-10-2019'!G53+'Eindhoven 30-11-2019'!G53+'Goes 15-02-19'!G53</f>
        <v>2</v>
      </c>
      <c r="G13" s="245"/>
      <c r="H13" s="245">
        <f>'Goes 26-10-2019'!I53+'Eindhoven 30-11-2019'!I53+'Goes 15-02-19'!I53</f>
        <v>18</v>
      </c>
      <c r="I13" s="245">
        <f>'Goes 26-10-2019'!J53+'Eindhoven 30-11-2019'!J53+'Goes 15-02-19'!J53</f>
        <v>61</v>
      </c>
      <c r="J13" s="245">
        <f>'Goes 26-10-2019'!K53+'Eindhoven 30-11-2019'!K53+'Goes 15-02-19'!K53</f>
        <v>29</v>
      </c>
      <c r="K13" s="245">
        <f>'Goes 26-10-2019'!L53+'Eindhoven 30-11-2019'!L53+'Goes 15-02-19'!L53</f>
        <v>32</v>
      </c>
      <c r="L13" s="117" t="s">
        <v>24</v>
      </c>
      <c r="M13" s="217" t="s">
        <v>6</v>
      </c>
    </row>
    <row r="14" spans="1:13">
      <c r="A14" s="243" t="s">
        <v>65</v>
      </c>
      <c r="B14" s="244" t="s">
        <v>55</v>
      </c>
      <c r="C14" s="245">
        <f>'Goes 26-10-2019'!D49+'Eindhoven 30-11-2019'!D49+'Goes 15-02-19'!D49</f>
        <v>8</v>
      </c>
      <c r="D14" s="245">
        <f>'Goes 26-10-2019'!E49+'Eindhoven 30-11-2019'!E49+'Goes 15-02-19'!E49</f>
        <v>6</v>
      </c>
      <c r="E14" s="245">
        <f>'Goes 26-10-2019'!F49+'Eindhoven 30-11-2019'!F49+'Goes 15-02-19'!F49</f>
        <v>0</v>
      </c>
      <c r="F14" s="245">
        <f>'Goes 26-10-2019'!G49+'Eindhoven 30-11-2019'!G49+'Goes 15-02-19'!G49</f>
        <v>2</v>
      </c>
      <c r="G14" s="245"/>
      <c r="H14" s="245">
        <f>'Goes 26-10-2019'!I49+'Eindhoven 30-11-2019'!I49+'Goes 15-02-19'!I49</f>
        <v>18</v>
      </c>
      <c r="I14" s="245">
        <f>'Goes 26-10-2019'!J49+'Eindhoven 30-11-2019'!J49+'Goes 15-02-19'!J49</f>
        <v>60</v>
      </c>
      <c r="J14" s="245">
        <f>'Goes 26-10-2019'!K49+'Eindhoven 30-11-2019'!K49+'Goes 15-02-19'!K49</f>
        <v>36</v>
      </c>
      <c r="K14" s="245">
        <f>'Goes 26-10-2019'!L49+'Eindhoven 30-11-2019'!L49+'Goes 15-02-19'!L49</f>
        <v>24</v>
      </c>
      <c r="L14" s="117" t="s">
        <v>25</v>
      </c>
      <c r="M14" s="217" t="s">
        <v>6</v>
      </c>
    </row>
    <row r="15" spans="1:13">
      <c r="A15" s="243" t="s">
        <v>65</v>
      </c>
      <c r="B15" s="244" t="s">
        <v>9</v>
      </c>
      <c r="C15" s="245">
        <f>'Goes 26-10-2019'!D51+'Eindhoven 30-11-2019'!D51+'Goes 15-02-19'!D51</f>
        <v>8</v>
      </c>
      <c r="D15" s="245">
        <f>'Goes 26-10-2019'!E51+'Eindhoven 30-11-2019'!E51+'Goes 15-02-19'!E51</f>
        <v>3</v>
      </c>
      <c r="E15" s="245">
        <f>'Goes 26-10-2019'!F51+'Eindhoven 30-11-2019'!F51+'Goes 15-02-19'!F51</f>
        <v>0</v>
      </c>
      <c r="F15" s="245">
        <f>'Goes 26-10-2019'!G51+'Eindhoven 30-11-2019'!G51+'Goes 15-02-19'!G51</f>
        <v>5</v>
      </c>
      <c r="G15" s="245"/>
      <c r="H15" s="245">
        <f>'Goes 26-10-2019'!I51+'Eindhoven 30-11-2019'!I51+'Goes 15-02-19'!I51</f>
        <v>9</v>
      </c>
      <c r="I15" s="245">
        <f>'Goes 26-10-2019'!J51+'Eindhoven 30-11-2019'!J51+'Goes 15-02-19'!J51</f>
        <v>49</v>
      </c>
      <c r="J15" s="245">
        <f>'Goes 26-10-2019'!K51+'Eindhoven 30-11-2019'!K51+'Goes 15-02-19'!K51</f>
        <v>43</v>
      </c>
      <c r="K15" s="245">
        <f>'Goes 26-10-2019'!L51+'Eindhoven 30-11-2019'!L51+'Goes 15-02-19'!L51</f>
        <v>6</v>
      </c>
      <c r="L15" s="241" t="s">
        <v>44</v>
      </c>
      <c r="M15" s="242" t="s">
        <v>8</v>
      </c>
    </row>
    <row r="16" spans="1:13">
      <c r="A16" s="243" t="s">
        <v>65</v>
      </c>
      <c r="B16" s="244" t="s">
        <v>36</v>
      </c>
      <c r="C16" s="245">
        <f>'Goes 26-10-2019'!D50+'Eindhoven 30-11-2019'!D50+'Goes 15-02-19'!D50</f>
        <v>8</v>
      </c>
      <c r="D16" s="245">
        <f>'Goes 26-10-2019'!E50+'Eindhoven 30-11-2019'!E50+'Goes 15-02-19'!E50</f>
        <v>3</v>
      </c>
      <c r="E16" s="245">
        <f>'Goes 26-10-2019'!F50+'Eindhoven 30-11-2019'!F50+'Goes 15-02-19'!F50</f>
        <v>0</v>
      </c>
      <c r="F16" s="245">
        <f>'Goes 26-10-2019'!G50+'Eindhoven 30-11-2019'!G50+'Goes 15-02-19'!G50</f>
        <v>5</v>
      </c>
      <c r="G16" s="245"/>
      <c r="H16" s="245">
        <f>'Goes 26-10-2019'!I50+'Eindhoven 30-11-2019'!I50+'Goes 15-02-19'!I50</f>
        <v>9</v>
      </c>
      <c r="I16" s="245">
        <f>'Goes 26-10-2019'!J50+'Eindhoven 30-11-2019'!J50+'Goes 15-02-19'!J50</f>
        <v>23</v>
      </c>
      <c r="J16" s="245">
        <f>'Goes 26-10-2019'!K50+'Eindhoven 30-11-2019'!K50+'Goes 15-02-19'!K50</f>
        <v>46</v>
      </c>
      <c r="K16" s="245">
        <f>'Goes 26-10-2019'!L50+'Eindhoven 30-11-2019'!L50+'Goes 15-02-19'!L50</f>
        <v>-23</v>
      </c>
      <c r="L16" s="241" t="s">
        <v>62</v>
      </c>
      <c r="M16" s="242" t="s">
        <v>8</v>
      </c>
    </row>
    <row r="17" spans="1:13">
      <c r="A17" s="243" t="s">
        <v>65</v>
      </c>
      <c r="B17" s="244" t="s">
        <v>3</v>
      </c>
      <c r="C17" s="245">
        <f>'Goes 26-10-2019'!D54+'Eindhoven 30-11-2019'!D54+'Goes 15-02-19'!D54</f>
        <v>8</v>
      </c>
      <c r="D17" s="245">
        <f>'Goes 26-10-2019'!E54+'Eindhoven 30-11-2019'!E54+'Goes 15-02-19'!E54</f>
        <v>2</v>
      </c>
      <c r="E17" s="245">
        <f>'Goes 26-10-2019'!F54+'Eindhoven 30-11-2019'!F54+'Goes 15-02-19'!F54</f>
        <v>1</v>
      </c>
      <c r="F17" s="245">
        <f>'Goes 26-10-2019'!G54+'Eindhoven 30-11-2019'!G54+'Goes 15-02-19'!G54</f>
        <v>5</v>
      </c>
      <c r="G17" s="245"/>
      <c r="H17" s="245">
        <f>'Goes 26-10-2019'!I54+'Eindhoven 30-11-2019'!I54+'Goes 15-02-19'!I54</f>
        <v>7</v>
      </c>
      <c r="I17" s="245">
        <f>'Goes 26-10-2019'!J54+'Eindhoven 30-11-2019'!J54+'Goes 15-02-19'!J54</f>
        <v>32</v>
      </c>
      <c r="J17" s="245">
        <f>'Goes 26-10-2019'!K54+'Eindhoven 30-11-2019'!K54+'Goes 15-02-19'!K54</f>
        <v>39</v>
      </c>
      <c r="K17" s="245">
        <f>'Goes 26-10-2019'!L54+'Eindhoven 30-11-2019'!L54+'Goes 15-02-19'!L54</f>
        <v>-7</v>
      </c>
      <c r="L17" s="241" t="s">
        <v>63</v>
      </c>
      <c r="M17" s="242" t="s">
        <v>8</v>
      </c>
    </row>
    <row r="18" spans="1:13">
      <c r="A18" s="243" t="s">
        <v>65</v>
      </c>
      <c r="B18" s="244" t="s">
        <v>53</v>
      </c>
      <c r="C18" s="245">
        <f>'Goes 26-10-2019'!D55+'Eindhoven 30-11-2019'!D55+'Goes 15-02-19'!D55</f>
        <v>8</v>
      </c>
      <c r="D18" s="245">
        <f>'Goes 26-10-2019'!E55+'Eindhoven 30-11-2019'!E55+'Goes 15-02-19'!E55</f>
        <v>0</v>
      </c>
      <c r="E18" s="245">
        <f>'Goes 26-10-2019'!F55+'Eindhoven 30-11-2019'!F55+'Goes 15-02-19'!F55</f>
        <v>0</v>
      </c>
      <c r="F18" s="245">
        <f>'Goes 26-10-2019'!G55+'Eindhoven 30-11-2019'!G55+'Goes 15-02-19'!G55</f>
        <v>8</v>
      </c>
      <c r="G18" s="245"/>
      <c r="H18" s="245">
        <f>'Goes 26-10-2019'!I55+'Eindhoven 30-11-2019'!I55+'Goes 15-02-19'!I55</f>
        <v>0</v>
      </c>
      <c r="I18" s="245">
        <f>'Goes 26-10-2019'!J55+'Eindhoven 30-11-2019'!J55+'Goes 15-02-19'!J55</f>
        <v>10</v>
      </c>
      <c r="J18" s="245">
        <f>'Goes 26-10-2019'!K55+'Eindhoven 30-11-2019'!K55+'Goes 15-02-19'!K55</f>
        <v>82</v>
      </c>
      <c r="K18" s="245">
        <f>'Goes 26-10-2019'!L55+'Eindhoven 30-11-2019'!L55+'Goes 15-02-19'!L55</f>
        <v>-72</v>
      </c>
      <c r="L18" s="241" t="s">
        <v>64</v>
      </c>
      <c r="M18" s="242" t="s">
        <v>8</v>
      </c>
    </row>
    <row r="20" spans="1:13">
      <c r="A20" s="211" t="s">
        <v>37</v>
      </c>
    </row>
    <row r="21" spans="1:13">
      <c r="A21" s="211" t="s">
        <v>38</v>
      </c>
    </row>
    <row r="22" spans="1:13">
      <c r="A22" s="211" t="s">
        <v>39</v>
      </c>
    </row>
    <row r="23" spans="1:13">
      <c r="A23" s="211" t="s">
        <v>40</v>
      </c>
    </row>
    <row r="24" spans="1:13">
      <c r="A24" s="211" t="s">
        <v>41</v>
      </c>
    </row>
    <row r="25" spans="1:13">
      <c r="A25" s="211" t="s">
        <v>42</v>
      </c>
    </row>
    <row r="26" spans="1:13">
      <c r="B26" s="210"/>
    </row>
    <row r="27" spans="1:13">
      <c r="B27" s="210"/>
    </row>
    <row r="28" spans="1:13">
      <c r="B28" s="210"/>
    </row>
    <row r="29" spans="1:13">
      <c r="B29" s="210"/>
    </row>
    <row r="30" spans="1:13">
      <c r="B30" s="210"/>
    </row>
    <row r="31" spans="1:13">
      <c r="B31" s="210"/>
    </row>
    <row r="32" spans="1:13">
      <c r="B32" s="210"/>
    </row>
    <row r="33" spans="2:2">
      <c r="B33" s="210"/>
    </row>
    <row r="34" spans="2:2">
      <c r="B34" s="210"/>
    </row>
    <row r="35" spans="2:2">
      <c r="B35" s="210"/>
    </row>
  </sheetData>
  <sortState ref="B5:K9">
    <sortCondition descending="1" ref="H5:H9"/>
    <sortCondition descending="1" ref="K5:K9"/>
  </sortState>
  <mergeCells count="3">
    <mergeCell ref="F2:H2"/>
    <mergeCell ref="I3:K3"/>
    <mergeCell ref="C3:F3"/>
  </mergeCells>
  <phoneticPr fontId="0" type="noConversion"/>
  <pageMargins left="0.31496062992125984" right="0.31496062992125984" top="0.35433070866141736" bottom="0.98425196850393704" header="0" footer="0"/>
  <pageSetup paperSize="9" scale="9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showGridLines="0" zoomScale="115" zoomScaleNormal="115" workbookViewId="0">
      <selection activeCell="M23" sqref="M23"/>
    </sheetView>
  </sheetViews>
  <sheetFormatPr defaultRowHeight="12.75"/>
  <cols>
    <col min="1" max="1" width="16" style="8" customWidth="1"/>
    <col min="2" max="2" width="7.42578125" style="8" customWidth="1"/>
    <col min="3" max="3" width="20.42578125" style="8" customWidth="1"/>
    <col min="4" max="4" width="5.85546875" style="8" bestFit="1" customWidth="1"/>
    <col min="5" max="5" width="20.42578125" style="8" customWidth="1"/>
    <col min="6" max="6" width="9.140625" style="8"/>
    <col min="7" max="7" width="7" style="16" customWidth="1"/>
    <col min="8" max="8" width="2.140625" style="16" customWidth="1"/>
    <col min="9" max="9" width="7" style="18" customWidth="1"/>
    <col min="10" max="12" width="7" style="8" customWidth="1"/>
    <col min="13" max="14" width="49.42578125" style="8" customWidth="1"/>
    <col min="15" max="16384" width="9.140625" style="8"/>
  </cols>
  <sheetData>
    <row r="1" spans="1:14" ht="15">
      <c r="A1" s="15" t="s">
        <v>45</v>
      </c>
      <c r="B1" s="15"/>
      <c r="C1" s="16"/>
      <c r="E1" s="16"/>
      <c r="G1" s="17"/>
      <c r="H1" s="17"/>
    </row>
    <row r="2" spans="1:14" ht="15">
      <c r="A2" s="15"/>
      <c r="B2" s="15"/>
      <c r="C2" s="16"/>
      <c r="E2" s="16"/>
      <c r="G2" s="259" t="s">
        <v>23</v>
      </c>
      <c r="H2" s="259"/>
      <c r="I2" s="259"/>
      <c r="K2" s="259" t="s">
        <v>22</v>
      </c>
      <c r="L2" s="259"/>
      <c r="M2" s="19"/>
      <c r="N2" s="19"/>
    </row>
    <row r="3" spans="1:14" s="19" customFormat="1">
      <c r="A3" s="38" t="s">
        <v>2</v>
      </c>
      <c r="B3" s="225" t="s">
        <v>57</v>
      </c>
      <c r="C3" s="49" t="s">
        <v>20</v>
      </c>
      <c r="D3" s="14"/>
      <c r="E3" s="39" t="s">
        <v>21</v>
      </c>
      <c r="F3" s="48"/>
      <c r="G3" s="41" t="s">
        <v>20</v>
      </c>
      <c r="H3" s="42"/>
      <c r="I3" s="43" t="s">
        <v>21</v>
      </c>
      <c r="J3" s="40"/>
      <c r="K3" s="44" t="s">
        <v>20</v>
      </c>
      <c r="L3" s="45" t="s">
        <v>21</v>
      </c>
      <c r="M3" s="138" t="s">
        <v>28</v>
      </c>
      <c r="N3" s="139" t="s">
        <v>34</v>
      </c>
    </row>
    <row r="4" spans="1:14">
      <c r="A4" s="148" t="s">
        <v>31</v>
      </c>
      <c r="B4" s="221" t="s">
        <v>86</v>
      </c>
      <c r="C4" s="149" t="s">
        <v>87</v>
      </c>
      <c r="D4" s="150" t="s">
        <v>1</v>
      </c>
      <c r="E4" s="151" t="s">
        <v>52</v>
      </c>
      <c r="F4" s="152" t="s">
        <v>5</v>
      </c>
      <c r="G4" s="153">
        <v>0</v>
      </c>
      <c r="H4" s="154"/>
      <c r="I4" s="153">
        <v>4</v>
      </c>
      <c r="J4" s="155"/>
      <c r="K4" s="156">
        <f>IF(G4="","",IF(G4&gt;I4,3,IF(G4=I4,1,IF(G4&lt;I4,0,""))))</f>
        <v>0</v>
      </c>
      <c r="L4" s="157">
        <f>IF(I4="","",IF(I4&gt;G4,3,IF(I4=G4,1,IF(I4&lt;G4,0,""))))</f>
        <v>3</v>
      </c>
      <c r="M4" s="147"/>
      <c r="N4" s="146"/>
    </row>
    <row r="5" spans="1:14">
      <c r="A5" s="158" t="s">
        <v>77</v>
      </c>
      <c r="B5" s="222" t="s">
        <v>88</v>
      </c>
      <c r="C5" s="159" t="s">
        <v>56</v>
      </c>
      <c r="D5" s="160" t="s">
        <v>1</v>
      </c>
      <c r="E5" s="161" t="s">
        <v>35</v>
      </c>
      <c r="F5" s="162" t="s">
        <v>5</v>
      </c>
      <c r="G5" s="163">
        <v>4</v>
      </c>
      <c r="H5" s="164"/>
      <c r="I5" s="163">
        <v>1</v>
      </c>
      <c r="J5" s="165"/>
      <c r="K5" s="166">
        <f t="shared" ref="K5" si="0">IF(G5="","",IF(G5&gt;I5,3,IF(G5=I5,1,IF(G5&lt;I5,0,""))))</f>
        <v>3</v>
      </c>
      <c r="L5" s="167">
        <f t="shared" ref="L5" si="1">IF(I5="","",IF(I5&gt;G5,3,IF(I5=G5,1,IF(I5&lt;G5,0,""))))</f>
        <v>0</v>
      </c>
      <c r="M5" s="118"/>
      <c r="N5" s="119"/>
    </row>
    <row r="6" spans="1:14">
      <c r="A6" s="158" t="s">
        <v>78</v>
      </c>
      <c r="B6" s="222" t="s">
        <v>89</v>
      </c>
      <c r="C6" s="159" t="s">
        <v>4</v>
      </c>
      <c r="D6" s="160" t="s">
        <v>1</v>
      </c>
      <c r="E6" s="161" t="s">
        <v>87</v>
      </c>
      <c r="F6" s="162" t="s">
        <v>5</v>
      </c>
      <c r="G6" s="163">
        <v>1</v>
      </c>
      <c r="H6" s="164"/>
      <c r="I6" s="163">
        <v>5</v>
      </c>
      <c r="J6" s="165"/>
      <c r="K6" s="166">
        <f t="shared" ref="K6:K12" si="2">IF(G6="","",IF(G6&gt;I6,3,IF(G6=I6,1,IF(G6&lt;I6,0,""))))</f>
        <v>0</v>
      </c>
      <c r="L6" s="167">
        <f t="shared" ref="L6:L12" si="3">IF(I6="","",IF(I6&gt;G6,3,IF(I6=G6,1,IF(I6&lt;G6,0,""))))</f>
        <v>3</v>
      </c>
      <c r="M6" s="118"/>
      <c r="N6" s="119"/>
    </row>
    <row r="7" spans="1:14">
      <c r="A7" s="158" t="s">
        <v>79</v>
      </c>
      <c r="B7" s="222" t="s">
        <v>90</v>
      </c>
      <c r="C7" s="159" t="s">
        <v>52</v>
      </c>
      <c r="D7" s="160" t="s">
        <v>1</v>
      </c>
      <c r="E7" s="161" t="s">
        <v>56</v>
      </c>
      <c r="F7" s="162" t="s">
        <v>5</v>
      </c>
      <c r="G7" s="163">
        <v>4</v>
      </c>
      <c r="H7" s="164"/>
      <c r="I7" s="163">
        <v>0</v>
      </c>
      <c r="J7" s="165"/>
      <c r="K7" s="166">
        <f t="shared" si="2"/>
        <v>3</v>
      </c>
      <c r="L7" s="167">
        <f t="shared" si="3"/>
        <v>0</v>
      </c>
      <c r="M7" s="118"/>
      <c r="N7" s="119"/>
    </row>
    <row r="8" spans="1:14">
      <c r="A8" s="212" t="s">
        <v>80</v>
      </c>
      <c r="B8" s="223" t="s">
        <v>91</v>
      </c>
      <c r="C8" s="159" t="s">
        <v>35</v>
      </c>
      <c r="D8" s="160" t="s">
        <v>1</v>
      </c>
      <c r="E8" s="161" t="s">
        <v>4</v>
      </c>
      <c r="F8" s="162" t="s">
        <v>5</v>
      </c>
      <c r="G8" s="163">
        <v>3</v>
      </c>
      <c r="H8" s="164"/>
      <c r="I8" s="163">
        <v>4</v>
      </c>
      <c r="J8" s="165"/>
      <c r="K8" s="166">
        <f t="shared" si="2"/>
        <v>0</v>
      </c>
      <c r="L8" s="167">
        <f t="shared" si="3"/>
        <v>3</v>
      </c>
      <c r="M8" s="118"/>
      <c r="N8" s="119"/>
    </row>
    <row r="9" spans="1:14">
      <c r="A9" s="158" t="s">
        <v>81</v>
      </c>
      <c r="B9" s="222" t="s">
        <v>92</v>
      </c>
      <c r="C9" s="159" t="s">
        <v>56</v>
      </c>
      <c r="D9" s="160" t="s">
        <v>1</v>
      </c>
      <c r="E9" s="161" t="s">
        <v>87</v>
      </c>
      <c r="F9" s="162" t="s">
        <v>5</v>
      </c>
      <c r="G9" s="163">
        <v>1</v>
      </c>
      <c r="H9" s="164"/>
      <c r="I9" s="163">
        <v>2</v>
      </c>
      <c r="J9" s="165"/>
      <c r="K9" s="166">
        <f t="shared" si="2"/>
        <v>0</v>
      </c>
      <c r="L9" s="167">
        <f t="shared" si="3"/>
        <v>3</v>
      </c>
      <c r="M9" s="118"/>
      <c r="N9" s="119"/>
    </row>
    <row r="10" spans="1:14">
      <c r="A10" s="158" t="s">
        <v>82</v>
      </c>
      <c r="B10" s="222" t="s">
        <v>93</v>
      </c>
      <c r="C10" s="159" t="s">
        <v>35</v>
      </c>
      <c r="D10" s="160" t="s">
        <v>1</v>
      </c>
      <c r="E10" s="161" t="s">
        <v>52</v>
      </c>
      <c r="F10" s="162" t="s">
        <v>5</v>
      </c>
      <c r="G10" s="163">
        <v>2</v>
      </c>
      <c r="H10" s="164"/>
      <c r="I10" s="163">
        <v>4</v>
      </c>
      <c r="J10" s="165"/>
      <c r="K10" s="166">
        <f t="shared" si="2"/>
        <v>0</v>
      </c>
      <c r="L10" s="167">
        <f t="shared" si="3"/>
        <v>3</v>
      </c>
      <c r="M10" s="118"/>
      <c r="N10" s="119"/>
    </row>
    <row r="11" spans="1:14">
      <c r="A11" s="158" t="s">
        <v>83</v>
      </c>
      <c r="B11" s="222" t="s">
        <v>94</v>
      </c>
      <c r="C11" s="159" t="s">
        <v>4</v>
      </c>
      <c r="D11" s="160" t="s">
        <v>1</v>
      </c>
      <c r="E11" s="161" t="s">
        <v>56</v>
      </c>
      <c r="F11" s="162" t="s">
        <v>5</v>
      </c>
      <c r="G11" s="163">
        <v>3</v>
      </c>
      <c r="H11" s="164"/>
      <c r="I11" s="163">
        <v>6</v>
      </c>
      <c r="J11" s="165"/>
      <c r="K11" s="166">
        <f t="shared" si="2"/>
        <v>0</v>
      </c>
      <c r="L11" s="167">
        <f t="shared" si="3"/>
        <v>3</v>
      </c>
      <c r="M11" s="118"/>
      <c r="N11" s="119"/>
    </row>
    <row r="12" spans="1:14">
      <c r="A12" s="158" t="s">
        <v>84</v>
      </c>
      <c r="B12" s="222" t="s">
        <v>95</v>
      </c>
      <c r="C12" s="159" t="s">
        <v>87</v>
      </c>
      <c r="D12" s="160" t="s">
        <v>1</v>
      </c>
      <c r="E12" s="161" t="s">
        <v>35</v>
      </c>
      <c r="F12" s="162" t="s">
        <v>5</v>
      </c>
      <c r="G12" s="163">
        <v>7</v>
      </c>
      <c r="H12" s="164"/>
      <c r="I12" s="163">
        <v>3</v>
      </c>
      <c r="J12" s="165"/>
      <c r="K12" s="166">
        <f t="shared" si="2"/>
        <v>3</v>
      </c>
      <c r="L12" s="167">
        <f t="shared" si="3"/>
        <v>0</v>
      </c>
      <c r="M12" s="118"/>
      <c r="N12" s="119"/>
    </row>
    <row r="13" spans="1:14">
      <c r="A13" s="168" t="s">
        <v>85</v>
      </c>
      <c r="B13" s="224" t="s">
        <v>96</v>
      </c>
      <c r="C13" s="169" t="s">
        <v>52</v>
      </c>
      <c r="D13" s="170" t="s">
        <v>1</v>
      </c>
      <c r="E13" s="171" t="s">
        <v>4</v>
      </c>
      <c r="F13" s="172" t="s">
        <v>5</v>
      </c>
      <c r="G13" s="173">
        <v>3</v>
      </c>
      <c r="H13" s="174"/>
      <c r="I13" s="173">
        <v>1</v>
      </c>
      <c r="J13" s="175"/>
      <c r="K13" s="176">
        <f t="shared" ref="K13" si="4">IF(G13="","",IF(G13&gt;I13,3,IF(G13=I13,1,IF(G13&lt;I13,0,""))))</f>
        <v>3</v>
      </c>
      <c r="L13" s="177">
        <f t="shared" ref="L13" si="5">IF(I13="","",IF(I13&gt;G13,3,IF(I13=G13,1,IF(I13&lt;G13,0,""))))</f>
        <v>0</v>
      </c>
      <c r="M13" s="120"/>
      <c r="N13" s="121"/>
    </row>
    <row r="14" spans="1:14">
      <c r="A14" s="20"/>
      <c r="B14" s="20"/>
      <c r="C14" s="13"/>
      <c r="D14" s="21"/>
      <c r="E14" s="13"/>
      <c r="F14" s="22"/>
      <c r="G14" s="23"/>
      <c r="H14" s="24"/>
      <c r="I14" s="25"/>
      <c r="J14" s="25"/>
      <c r="K14" s="21"/>
      <c r="L14" s="21"/>
    </row>
    <row r="15" spans="1:14">
      <c r="A15" s="38" t="s">
        <v>0</v>
      </c>
      <c r="B15" s="225" t="s">
        <v>57</v>
      </c>
      <c r="C15" s="49" t="s">
        <v>20</v>
      </c>
      <c r="D15" s="52" t="s">
        <v>1</v>
      </c>
      <c r="E15" s="39" t="s">
        <v>21</v>
      </c>
      <c r="F15" s="48"/>
      <c r="G15" s="41" t="s">
        <v>20</v>
      </c>
      <c r="H15" s="42"/>
      <c r="I15" s="43" t="s">
        <v>21</v>
      </c>
      <c r="J15" s="40"/>
      <c r="K15" s="44" t="s">
        <v>20</v>
      </c>
      <c r="L15" s="45" t="s">
        <v>21</v>
      </c>
      <c r="M15" s="138" t="s">
        <v>28</v>
      </c>
      <c r="N15" s="139" t="s">
        <v>34</v>
      </c>
    </row>
    <row r="16" spans="1:14">
      <c r="A16" s="179" t="s">
        <v>31</v>
      </c>
      <c r="B16" s="226" t="s">
        <v>66</v>
      </c>
      <c r="C16" s="180" t="s">
        <v>36</v>
      </c>
      <c r="D16" s="181" t="s">
        <v>1</v>
      </c>
      <c r="E16" s="182" t="s">
        <v>27</v>
      </c>
      <c r="F16" s="183" t="s">
        <v>74</v>
      </c>
      <c r="G16" s="184">
        <v>1</v>
      </c>
      <c r="H16" s="185"/>
      <c r="I16" s="184">
        <v>12</v>
      </c>
      <c r="J16" s="186"/>
      <c r="K16" s="187">
        <f>IF(G16="","",IF(G16&gt;I16,3,IF(G16=I16,1,IF(G16&lt;I16,0,""))))</f>
        <v>0</v>
      </c>
      <c r="L16" s="188">
        <f>IF(I16="","",IF(I16&gt;G16,3,IF(I16=G16,1,IF(I16&lt;G16,0,""))))</f>
        <v>3</v>
      </c>
      <c r="M16" s="122"/>
      <c r="N16" s="123"/>
    </row>
    <row r="17" spans="1:14">
      <c r="A17" s="189" t="s">
        <v>77</v>
      </c>
      <c r="B17" s="227" t="s">
        <v>107</v>
      </c>
      <c r="C17" s="190" t="s">
        <v>9</v>
      </c>
      <c r="D17" s="191" t="s">
        <v>1</v>
      </c>
      <c r="E17" s="192" t="s">
        <v>55</v>
      </c>
      <c r="F17" s="193" t="s">
        <v>74</v>
      </c>
      <c r="G17" s="194">
        <v>4</v>
      </c>
      <c r="H17" s="195"/>
      <c r="I17" s="194">
        <v>7</v>
      </c>
      <c r="J17" s="196"/>
      <c r="K17" s="197">
        <f t="shared" ref="K17:K25" si="6">IF(G17="","",IF(G17&gt;I17,3,IF(G17=I17,1,IF(G17&lt;I17,0,""))))</f>
        <v>0</v>
      </c>
      <c r="L17" s="198">
        <f t="shared" ref="L17:L25" si="7">IF(I17="","",IF(I17&gt;G17,3,IF(I17=G17,1,IF(I17&lt;G17,0,""))))</f>
        <v>3</v>
      </c>
      <c r="M17" s="124"/>
      <c r="N17" s="125"/>
    </row>
    <row r="18" spans="1:14">
      <c r="A18" s="189" t="s">
        <v>78</v>
      </c>
      <c r="B18" s="227" t="s">
        <v>108</v>
      </c>
      <c r="C18" s="190" t="s">
        <v>3</v>
      </c>
      <c r="D18" s="191" t="s">
        <v>1</v>
      </c>
      <c r="E18" s="192" t="s">
        <v>53</v>
      </c>
      <c r="F18" s="193" t="s">
        <v>74</v>
      </c>
      <c r="G18" s="194">
        <v>6</v>
      </c>
      <c r="H18" s="195"/>
      <c r="I18" s="194">
        <v>3</v>
      </c>
      <c r="J18" s="196"/>
      <c r="K18" s="197">
        <f t="shared" ref="K18:K24" si="8">IF(G18="","",IF(G18&gt;I18,3,IF(G18=I18,1,IF(G18&lt;I18,0,""))))</f>
        <v>3</v>
      </c>
      <c r="L18" s="198">
        <f t="shared" ref="L18:L24" si="9">IF(I18="","",IF(I18&gt;G18,3,IF(I18=G18,1,IF(I18&lt;G18,0,""))))</f>
        <v>0</v>
      </c>
      <c r="M18" s="124"/>
      <c r="N18" s="125"/>
    </row>
    <row r="19" spans="1:14" ht="21.75">
      <c r="A19" s="189" t="s">
        <v>79</v>
      </c>
      <c r="B19" s="227" t="s">
        <v>109</v>
      </c>
      <c r="C19" s="190" t="s">
        <v>36</v>
      </c>
      <c r="D19" s="191" t="s">
        <v>1</v>
      </c>
      <c r="E19" s="192" t="s">
        <v>9</v>
      </c>
      <c r="F19" s="193" t="s">
        <v>74</v>
      </c>
      <c r="G19" s="194">
        <v>2</v>
      </c>
      <c r="H19" s="195"/>
      <c r="I19" s="194">
        <v>7</v>
      </c>
      <c r="J19" s="196"/>
      <c r="K19" s="197">
        <f t="shared" si="8"/>
        <v>0</v>
      </c>
      <c r="L19" s="198">
        <f t="shared" si="9"/>
        <v>3</v>
      </c>
      <c r="M19" s="258" t="s">
        <v>150</v>
      </c>
      <c r="N19" s="257" t="s">
        <v>152</v>
      </c>
    </row>
    <row r="20" spans="1:14">
      <c r="A20" s="189" t="s">
        <v>80</v>
      </c>
      <c r="B20" s="227" t="s">
        <v>61</v>
      </c>
      <c r="C20" s="190" t="s">
        <v>3</v>
      </c>
      <c r="D20" s="191" t="s">
        <v>1</v>
      </c>
      <c r="E20" s="192" t="s">
        <v>55</v>
      </c>
      <c r="F20" s="193" t="s">
        <v>74</v>
      </c>
      <c r="G20" s="194">
        <v>5</v>
      </c>
      <c r="H20" s="195"/>
      <c r="I20" s="194">
        <v>8</v>
      </c>
      <c r="J20" s="196"/>
      <c r="K20" s="197">
        <f t="shared" si="8"/>
        <v>0</v>
      </c>
      <c r="L20" s="198">
        <f t="shared" si="9"/>
        <v>3</v>
      </c>
      <c r="M20" s="178"/>
      <c r="N20" s="209"/>
    </row>
    <row r="21" spans="1:14">
      <c r="A21" s="189" t="s">
        <v>81</v>
      </c>
      <c r="B21" s="227" t="s">
        <v>110</v>
      </c>
      <c r="C21" s="190" t="s">
        <v>53</v>
      </c>
      <c r="D21" s="191" t="s">
        <v>1</v>
      </c>
      <c r="E21" s="192" t="s">
        <v>36</v>
      </c>
      <c r="F21" s="193" t="s">
        <v>74</v>
      </c>
      <c r="G21" s="194">
        <v>4</v>
      </c>
      <c r="H21" s="195"/>
      <c r="I21" s="194">
        <v>5</v>
      </c>
      <c r="J21" s="196"/>
      <c r="K21" s="197">
        <f t="shared" si="8"/>
        <v>0</v>
      </c>
      <c r="L21" s="198">
        <f t="shared" si="9"/>
        <v>3</v>
      </c>
      <c r="M21" s="126"/>
      <c r="N21" s="127"/>
    </row>
    <row r="22" spans="1:14">
      <c r="A22" s="189" t="s">
        <v>82</v>
      </c>
      <c r="B22" s="227" t="s">
        <v>68</v>
      </c>
      <c r="C22" s="190" t="s">
        <v>55</v>
      </c>
      <c r="D22" s="191" t="s">
        <v>1</v>
      </c>
      <c r="E22" s="192" t="s">
        <v>27</v>
      </c>
      <c r="F22" s="193" t="s">
        <v>74</v>
      </c>
      <c r="G22" s="194">
        <v>6</v>
      </c>
      <c r="H22" s="195"/>
      <c r="I22" s="194">
        <v>10</v>
      </c>
      <c r="J22" s="196"/>
      <c r="K22" s="197">
        <f t="shared" si="8"/>
        <v>0</v>
      </c>
      <c r="L22" s="198">
        <f t="shared" si="9"/>
        <v>3</v>
      </c>
      <c r="M22" s="126"/>
      <c r="N22" s="127"/>
    </row>
    <row r="23" spans="1:14">
      <c r="A23" s="189" t="s">
        <v>83</v>
      </c>
      <c r="B23" s="227" t="s">
        <v>69</v>
      </c>
      <c r="C23" s="190" t="s">
        <v>9</v>
      </c>
      <c r="D23" s="191" t="s">
        <v>1</v>
      </c>
      <c r="E23" s="192" t="s">
        <v>3</v>
      </c>
      <c r="F23" s="193" t="s">
        <v>74</v>
      </c>
      <c r="G23" s="194">
        <v>8</v>
      </c>
      <c r="H23" s="195"/>
      <c r="I23" s="194">
        <v>7</v>
      </c>
      <c r="J23" s="196"/>
      <c r="K23" s="197">
        <f t="shared" si="8"/>
        <v>3</v>
      </c>
      <c r="L23" s="198">
        <f t="shared" si="9"/>
        <v>0</v>
      </c>
      <c r="M23" s="124"/>
      <c r="N23" s="125"/>
    </row>
    <row r="24" spans="1:14">
      <c r="A24" s="189" t="s">
        <v>84</v>
      </c>
      <c r="B24" s="227" t="s">
        <v>111</v>
      </c>
      <c r="C24" s="190" t="s">
        <v>27</v>
      </c>
      <c r="D24" s="191" t="s">
        <v>1</v>
      </c>
      <c r="E24" s="192" t="s">
        <v>53</v>
      </c>
      <c r="F24" s="193" t="s">
        <v>74</v>
      </c>
      <c r="G24" s="194">
        <v>9</v>
      </c>
      <c r="H24" s="195"/>
      <c r="I24" s="194">
        <v>1</v>
      </c>
      <c r="J24" s="196"/>
      <c r="K24" s="197">
        <f t="shared" si="8"/>
        <v>3</v>
      </c>
      <c r="L24" s="198">
        <f t="shared" si="9"/>
        <v>0</v>
      </c>
      <c r="M24" s="124"/>
      <c r="N24" s="125"/>
    </row>
    <row r="25" spans="1:14">
      <c r="A25" s="199" t="s">
        <v>85</v>
      </c>
      <c r="B25" s="228" t="s">
        <v>112</v>
      </c>
      <c r="C25" s="200" t="s">
        <v>55</v>
      </c>
      <c r="D25" s="201" t="s">
        <v>1</v>
      </c>
      <c r="E25" s="202" t="s">
        <v>36</v>
      </c>
      <c r="F25" s="203" t="s">
        <v>74</v>
      </c>
      <c r="G25" s="204">
        <v>8</v>
      </c>
      <c r="H25" s="205"/>
      <c r="I25" s="204">
        <v>3</v>
      </c>
      <c r="J25" s="206"/>
      <c r="K25" s="207">
        <f t="shared" si="6"/>
        <v>3</v>
      </c>
      <c r="L25" s="208">
        <f t="shared" si="7"/>
        <v>0</v>
      </c>
      <c r="M25" s="128"/>
      <c r="N25" s="129"/>
    </row>
    <row r="26" spans="1:14">
      <c r="A26" s="20"/>
      <c r="B26" s="20"/>
      <c r="C26" s="13"/>
      <c r="D26" s="21"/>
      <c r="E26" s="13"/>
      <c r="F26" s="22"/>
      <c r="G26" s="23"/>
      <c r="H26" s="24"/>
      <c r="I26" s="25"/>
      <c r="J26" s="26"/>
      <c r="K26" s="21"/>
      <c r="L26" s="21"/>
    </row>
    <row r="27" spans="1:14">
      <c r="A27" s="38" t="s">
        <v>7</v>
      </c>
      <c r="B27" s="225" t="s">
        <v>57</v>
      </c>
      <c r="C27" s="49" t="s">
        <v>20</v>
      </c>
      <c r="D27" s="52" t="s">
        <v>1</v>
      </c>
      <c r="E27" s="39" t="s">
        <v>21</v>
      </c>
      <c r="F27" s="48"/>
      <c r="G27" s="41" t="s">
        <v>20</v>
      </c>
      <c r="H27" s="42"/>
      <c r="I27" s="43" t="s">
        <v>21</v>
      </c>
      <c r="J27" s="40"/>
      <c r="K27" s="44" t="s">
        <v>20</v>
      </c>
      <c r="L27" s="45" t="s">
        <v>21</v>
      </c>
      <c r="M27" s="138" t="s">
        <v>28</v>
      </c>
      <c r="N27" s="139" t="s">
        <v>34</v>
      </c>
    </row>
    <row r="28" spans="1:14">
      <c r="A28" s="53" t="s">
        <v>31</v>
      </c>
      <c r="B28" s="229" t="s">
        <v>113</v>
      </c>
      <c r="C28" s="54"/>
      <c r="D28" s="55"/>
      <c r="E28" s="56"/>
      <c r="F28" s="57" t="s">
        <v>74</v>
      </c>
      <c r="G28" s="140"/>
      <c r="H28" s="141"/>
      <c r="I28" s="140"/>
      <c r="J28" s="58"/>
      <c r="K28" s="59" t="str">
        <f>IF(G28="","",IF(G28&gt;I28,3,IF(G28=I28,1,IF(G28&lt;I28,0,""))))</f>
        <v/>
      </c>
      <c r="L28" s="108" t="str">
        <f t="shared" ref="L28:L37" si="10">IF(I28="","",IF(I28&gt;G28,3,IF(I28=G28,1,IF(I28&lt;G28,0,""))))</f>
        <v/>
      </c>
      <c r="M28" s="130"/>
      <c r="N28" s="131"/>
    </row>
    <row r="29" spans="1:14">
      <c r="A29" s="60" t="s">
        <v>77</v>
      </c>
      <c r="B29" s="230" t="s">
        <v>59</v>
      </c>
      <c r="C29" s="61" t="s">
        <v>53</v>
      </c>
      <c r="D29" s="62" t="s">
        <v>1</v>
      </c>
      <c r="E29" s="63" t="s">
        <v>26</v>
      </c>
      <c r="F29" s="64" t="s">
        <v>74</v>
      </c>
      <c r="G29" s="142">
        <v>0</v>
      </c>
      <c r="H29" s="143"/>
      <c r="I29" s="142">
        <v>16</v>
      </c>
      <c r="J29" s="65"/>
      <c r="K29" s="66">
        <f t="shared" ref="K29:K37" si="11">IF(G29="","",IF(G29&gt;I29,3,IF(G29=I29,1,IF(G29&lt;I29,0,""))))</f>
        <v>0</v>
      </c>
      <c r="L29" s="109">
        <f t="shared" si="10"/>
        <v>3</v>
      </c>
      <c r="M29" s="132"/>
      <c r="N29" s="133" t="s">
        <v>151</v>
      </c>
    </row>
    <row r="30" spans="1:14">
      <c r="A30" s="60" t="s">
        <v>78</v>
      </c>
      <c r="B30" s="230"/>
      <c r="C30" s="61"/>
      <c r="D30" s="62"/>
      <c r="E30" s="63"/>
      <c r="F30" s="64" t="s">
        <v>74</v>
      </c>
      <c r="G30" s="142"/>
      <c r="H30" s="143"/>
      <c r="I30" s="142"/>
      <c r="J30" s="65"/>
      <c r="K30" s="66" t="str">
        <f t="shared" ref="K30:K36" si="12">IF(G30="","",IF(G30&gt;I30,3,IF(G30=I30,1,IF(G30&lt;I30,0,""))))</f>
        <v/>
      </c>
      <c r="L30" s="109" t="str">
        <f t="shared" ref="L30:L36" si="13">IF(I30="","",IF(I30&gt;G30,3,IF(I30=G30,1,IF(I30&lt;G30,0,""))))</f>
        <v/>
      </c>
      <c r="M30" s="132"/>
      <c r="N30" s="133"/>
    </row>
    <row r="31" spans="1:14">
      <c r="A31" s="60" t="s">
        <v>79</v>
      </c>
      <c r="B31" s="230" t="s">
        <v>114</v>
      </c>
      <c r="C31" s="61" t="s">
        <v>27</v>
      </c>
      <c r="D31" s="62" t="s">
        <v>1</v>
      </c>
      <c r="E31" s="63" t="s">
        <v>26</v>
      </c>
      <c r="F31" s="64" t="s">
        <v>74</v>
      </c>
      <c r="G31" s="142">
        <v>1</v>
      </c>
      <c r="H31" s="143"/>
      <c r="I31" s="142">
        <v>5</v>
      </c>
      <c r="J31" s="65"/>
      <c r="K31" s="66">
        <f t="shared" si="12"/>
        <v>0</v>
      </c>
      <c r="L31" s="109">
        <f t="shared" si="13"/>
        <v>3</v>
      </c>
      <c r="M31" s="132"/>
      <c r="N31" s="133"/>
    </row>
    <row r="32" spans="1:14">
      <c r="A32" s="60" t="s">
        <v>80</v>
      </c>
      <c r="B32" s="230"/>
      <c r="C32" s="61"/>
      <c r="D32" s="62"/>
      <c r="E32" s="63"/>
      <c r="F32" s="64" t="s">
        <v>74</v>
      </c>
      <c r="G32" s="142"/>
      <c r="H32" s="143"/>
      <c r="I32" s="142"/>
      <c r="J32" s="65"/>
      <c r="K32" s="66" t="str">
        <f t="shared" si="12"/>
        <v/>
      </c>
      <c r="L32" s="109" t="str">
        <f t="shared" si="13"/>
        <v/>
      </c>
      <c r="M32" s="132"/>
      <c r="N32" s="133"/>
    </row>
    <row r="33" spans="1:14">
      <c r="A33" s="60" t="s">
        <v>81</v>
      </c>
      <c r="B33" s="230" t="s">
        <v>115</v>
      </c>
      <c r="C33" s="61" t="s">
        <v>26</v>
      </c>
      <c r="D33" s="62" t="s">
        <v>1</v>
      </c>
      <c r="E33" s="63" t="s">
        <v>9</v>
      </c>
      <c r="F33" s="64" t="s">
        <v>74</v>
      </c>
      <c r="G33" s="142">
        <v>3</v>
      </c>
      <c r="H33" s="143"/>
      <c r="I33" s="142">
        <v>1</v>
      </c>
      <c r="J33" s="65"/>
      <c r="K33" s="66">
        <f t="shared" si="12"/>
        <v>3</v>
      </c>
      <c r="L33" s="109">
        <f t="shared" si="13"/>
        <v>0</v>
      </c>
      <c r="M33" s="132"/>
      <c r="N33" s="133"/>
    </row>
    <row r="34" spans="1:14">
      <c r="A34" s="60" t="s">
        <v>82</v>
      </c>
      <c r="B34" s="230" t="s">
        <v>116</v>
      </c>
      <c r="C34" s="61"/>
      <c r="D34" s="62"/>
      <c r="E34" s="63"/>
      <c r="F34" s="67" t="s">
        <v>74</v>
      </c>
      <c r="G34" s="142"/>
      <c r="H34" s="143"/>
      <c r="I34" s="142"/>
      <c r="J34" s="65"/>
      <c r="K34" s="66" t="str">
        <f t="shared" si="12"/>
        <v/>
      </c>
      <c r="L34" s="109" t="str">
        <f t="shared" si="13"/>
        <v/>
      </c>
      <c r="M34" s="134"/>
      <c r="N34" s="135"/>
    </row>
    <row r="35" spans="1:14">
      <c r="A35" s="60" t="s">
        <v>83</v>
      </c>
      <c r="B35" s="230"/>
      <c r="C35" s="61"/>
      <c r="D35" s="62"/>
      <c r="E35" s="63"/>
      <c r="F35" s="67" t="s">
        <v>74</v>
      </c>
      <c r="G35" s="142"/>
      <c r="H35" s="143"/>
      <c r="I35" s="142"/>
      <c r="J35" s="65"/>
      <c r="K35" s="66" t="str">
        <f t="shared" si="12"/>
        <v/>
      </c>
      <c r="L35" s="109" t="str">
        <f t="shared" si="13"/>
        <v/>
      </c>
      <c r="M35" s="132"/>
      <c r="N35" s="133"/>
    </row>
    <row r="36" spans="1:14">
      <c r="A36" s="60" t="s">
        <v>84</v>
      </c>
      <c r="B36" s="230"/>
      <c r="C36" s="61"/>
      <c r="D36" s="62"/>
      <c r="E36" s="63"/>
      <c r="F36" s="64" t="s">
        <v>74</v>
      </c>
      <c r="G36" s="142"/>
      <c r="H36" s="143"/>
      <c r="I36" s="142"/>
      <c r="J36" s="65"/>
      <c r="K36" s="66" t="str">
        <f t="shared" si="12"/>
        <v/>
      </c>
      <c r="L36" s="109" t="str">
        <f t="shared" si="13"/>
        <v/>
      </c>
      <c r="M36" s="132"/>
      <c r="N36" s="133"/>
    </row>
    <row r="37" spans="1:14">
      <c r="A37" s="68" t="s">
        <v>85</v>
      </c>
      <c r="B37" s="231" t="s">
        <v>117</v>
      </c>
      <c r="C37" s="69" t="s">
        <v>26</v>
      </c>
      <c r="D37" s="70" t="s">
        <v>1</v>
      </c>
      <c r="E37" s="71" t="s">
        <v>3</v>
      </c>
      <c r="F37" s="72" t="s">
        <v>74</v>
      </c>
      <c r="G37" s="144">
        <v>4</v>
      </c>
      <c r="H37" s="145"/>
      <c r="I37" s="144">
        <v>4</v>
      </c>
      <c r="J37" s="73"/>
      <c r="K37" s="74">
        <f t="shared" si="11"/>
        <v>1</v>
      </c>
      <c r="L37" s="110">
        <f t="shared" si="10"/>
        <v>1</v>
      </c>
      <c r="M37" s="136"/>
      <c r="N37" s="137"/>
    </row>
    <row r="38" spans="1:14">
      <c r="A38" s="20"/>
      <c r="B38" s="20"/>
      <c r="C38" s="13"/>
      <c r="D38" s="21"/>
      <c r="E38" s="13"/>
      <c r="F38" s="22"/>
      <c r="G38" s="21"/>
      <c r="H38" s="24"/>
      <c r="I38" s="29"/>
      <c r="J38" s="25"/>
      <c r="K38" s="21"/>
      <c r="L38" s="21"/>
    </row>
    <row r="39" spans="1:14">
      <c r="A39" s="27"/>
      <c r="B39" s="27"/>
      <c r="C39" s="27"/>
      <c r="D39" s="16"/>
      <c r="E39" s="27"/>
      <c r="F39" s="28"/>
      <c r="J39" s="30"/>
      <c r="K39" s="16"/>
      <c r="L39" s="16"/>
    </row>
    <row r="40" spans="1:14">
      <c r="B40" s="37" t="s">
        <v>75</v>
      </c>
      <c r="C40" s="79"/>
      <c r="D40" s="261" t="s">
        <v>30</v>
      </c>
      <c r="E40" s="261"/>
      <c r="F40" s="261"/>
      <c r="G40" s="261"/>
      <c r="H40" s="80"/>
      <c r="I40" s="81"/>
      <c r="J40" s="261" t="s">
        <v>10</v>
      </c>
      <c r="K40" s="261"/>
      <c r="L40" s="262"/>
    </row>
    <row r="41" spans="1:14">
      <c r="B41" s="96" t="s">
        <v>11</v>
      </c>
      <c r="C41" s="97" t="s">
        <v>29</v>
      </c>
      <c r="D41" s="44" t="s">
        <v>32</v>
      </c>
      <c r="E41" s="44" t="s">
        <v>12</v>
      </c>
      <c r="F41" s="44" t="s">
        <v>13</v>
      </c>
      <c r="G41" s="44" t="s">
        <v>14</v>
      </c>
      <c r="H41" s="44"/>
      <c r="I41" s="98" t="s">
        <v>15</v>
      </c>
      <c r="J41" s="44" t="s">
        <v>16</v>
      </c>
      <c r="K41" s="44" t="s">
        <v>17</v>
      </c>
      <c r="L41" s="99" t="s">
        <v>18</v>
      </c>
    </row>
    <row r="42" spans="1:14">
      <c r="B42" s="104" t="s">
        <v>19</v>
      </c>
      <c r="C42" s="105" t="s">
        <v>87</v>
      </c>
      <c r="D42" s="46">
        <f>SUM(E42:G42)</f>
        <v>4</v>
      </c>
      <c r="E42" s="106">
        <f>SUMPRODUCT(($C$4:$C$13=$C42)*($K$4:$K$13=3))+SUMPRODUCT(($E$4:$E$13=$C42)*($L$4:$L$13=3))</f>
        <v>3</v>
      </c>
      <c r="F42" s="106">
        <f>SUMPRODUCT(($C$4:$C$13=$C42)*($K$4:$K$13=1))+SUMPRODUCT(($E$4:$E$13=$C42)*($L$4:$L$13=1))</f>
        <v>0</v>
      </c>
      <c r="G42" s="106">
        <f>SUMPRODUCT(($C$4:$C$13=$C42)*($K$4:$K$13=0))+SUMPRODUCT(($E$4:$E$13=$C42)*($L$4:$L$13=0))</f>
        <v>1</v>
      </c>
      <c r="H42" s="106"/>
      <c r="I42" s="106">
        <f>(E42*3)+(F42)</f>
        <v>9</v>
      </c>
      <c r="J42" s="106">
        <f>SUMIF($C$4:$C$13,C42,$G$4:$G$13)+SUMIF($E$4:$E$13,C42,$I$4:$I$13)</f>
        <v>14</v>
      </c>
      <c r="K42" s="106">
        <f>SUMIF($C$4:$C$13,C42,$I$4:$I$13)+SUMIF($E$4:$E$13,C42,$G$4:$G$13)</f>
        <v>9</v>
      </c>
      <c r="L42" s="107">
        <f>J42-K42</f>
        <v>5</v>
      </c>
    </row>
    <row r="43" spans="1:14">
      <c r="B43" s="82" t="s">
        <v>19</v>
      </c>
      <c r="C43" s="75" t="s">
        <v>52</v>
      </c>
      <c r="D43" s="46">
        <f t="shared" ref="D43:D46" si="14">SUM(E43:G43)</f>
        <v>4</v>
      </c>
      <c r="E43" s="76">
        <f>SUMPRODUCT(($C$4:$C$13=$C43)*($K$4:$K$13=3))+SUMPRODUCT(($E$4:$E$13=$C43)*($L$4:$L$13=3))</f>
        <v>4</v>
      </c>
      <c r="F43" s="76">
        <f>SUMPRODUCT(($C$4:$C$13=$C43)*($K$4:$K$13=1))+SUMPRODUCT(($E$4:$E$13=$C43)*($L$4:$L$13=1))</f>
        <v>0</v>
      </c>
      <c r="G43" s="76">
        <f>SUMPRODUCT(($C$4:$C$13=$C43)*($K$4:$K$13=0))+SUMPRODUCT(($E$4:$E$13=$C43)*($L$4:$L$13=0))</f>
        <v>0</v>
      </c>
      <c r="H43" s="76"/>
      <c r="I43" s="76">
        <f t="shared" ref="I43:I46" si="15">(E43*3)+(F43)</f>
        <v>12</v>
      </c>
      <c r="J43" s="76">
        <f t="shared" ref="J43:J46" si="16">SUMIF($C$4:$C$13,C43,$G$4:$G$13)+SUMIF($E$4:$E$13,C43,$I$4:$I$13)</f>
        <v>15</v>
      </c>
      <c r="K43" s="76">
        <f t="shared" ref="K43:K46" si="17">SUMIF($C$4:$C$13,C43,$I$4:$I$13)+SUMIF($E$4:$E$13,C43,$G$4:$G$13)</f>
        <v>3</v>
      </c>
      <c r="L43" s="83">
        <f t="shared" ref="L43:L46" si="18">J43-K43</f>
        <v>12</v>
      </c>
    </row>
    <row r="44" spans="1:14">
      <c r="B44" s="82" t="s">
        <v>19</v>
      </c>
      <c r="C44" s="75" t="s">
        <v>56</v>
      </c>
      <c r="D44" s="46">
        <f t="shared" si="14"/>
        <v>4</v>
      </c>
      <c r="E44" s="76">
        <f>SUMPRODUCT(($C$4:$C$13=$C44)*($K$4:$K$13=3))+SUMPRODUCT(($E$4:$E$13=$C44)*($L$4:$L$13=3))</f>
        <v>2</v>
      </c>
      <c r="F44" s="76">
        <f>SUMPRODUCT(($C$4:$C$13=$C44)*($K$4:$K$13=1))+SUMPRODUCT(($E$4:$E$13=$C44)*($L$4:$L$13=1))</f>
        <v>0</v>
      </c>
      <c r="G44" s="76">
        <f>SUMPRODUCT(($C$4:$C$13=$C44)*($K$4:$K$13=0))+SUMPRODUCT(($E$4:$E$13=$C44)*($L$4:$L$13=0))</f>
        <v>2</v>
      </c>
      <c r="H44" s="76"/>
      <c r="I44" s="76">
        <f t="shared" si="15"/>
        <v>6</v>
      </c>
      <c r="J44" s="76">
        <f t="shared" si="16"/>
        <v>11</v>
      </c>
      <c r="K44" s="76">
        <f t="shared" si="17"/>
        <v>10</v>
      </c>
      <c r="L44" s="83">
        <f t="shared" si="18"/>
        <v>1</v>
      </c>
    </row>
    <row r="45" spans="1:14">
      <c r="B45" s="82" t="s">
        <v>19</v>
      </c>
      <c r="C45" s="75" t="s">
        <v>35</v>
      </c>
      <c r="D45" s="46">
        <f t="shared" si="14"/>
        <v>4</v>
      </c>
      <c r="E45" s="76">
        <f>SUMPRODUCT(($C$4:$C$13=$C45)*($K$4:$K$13=3))+SUMPRODUCT(($E$4:$E$13=$C45)*($L$4:$L$13=3))</f>
        <v>0</v>
      </c>
      <c r="F45" s="76">
        <f>SUMPRODUCT(($C$4:$C$13=$C45)*($K$4:$K$13=1))+SUMPRODUCT(($E$4:$E$13=$C45)*($L$4:$L$13=1))</f>
        <v>0</v>
      </c>
      <c r="G45" s="76">
        <f>SUMPRODUCT(($C$4:$C$13=$C45)*($K$4:$K$13=0))+SUMPRODUCT(($E$4:$E$13=$C45)*($L$4:$L$13=0))</f>
        <v>4</v>
      </c>
      <c r="H45" s="76"/>
      <c r="I45" s="76">
        <f t="shared" si="15"/>
        <v>0</v>
      </c>
      <c r="J45" s="76">
        <f t="shared" si="16"/>
        <v>9</v>
      </c>
      <c r="K45" s="76">
        <f t="shared" si="17"/>
        <v>19</v>
      </c>
      <c r="L45" s="83">
        <f t="shared" si="18"/>
        <v>-10</v>
      </c>
    </row>
    <row r="46" spans="1:14">
      <c r="B46" s="84" t="s">
        <v>19</v>
      </c>
      <c r="C46" s="85" t="s">
        <v>4</v>
      </c>
      <c r="D46" s="249">
        <f t="shared" si="14"/>
        <v>4</v>
      </c>
      <c r="E46" s="86">
        <f>SUMPRODUCT(($C$4:$C$13=$C46)*($K$4:$K$13=3))+SUMPRODUCT(($E$4:$E$13=$C46)*($L$4:$L$13=3))</f>
        <v>1</v>
      </c>
      <c r="F46" s="86">
        <f>SUMPRODUCT(($C$4:$C$13=$C46)*($K$4:$K$13=1))+SUMPRODUCT(($E$4:$E$13=$C46)*($L$4:$L$13=1))</f>
        <v>0</v>
      </c>
      <c r="G46" s="86">
        <f>SUMPRODUCT(($C$4:$C$13=$C46)*($K$4:$K$13=0))+SUMPRODUCT(($E$4:$E$13=$C46)*($L$4:$L$13=0))</f>
        <v>3</v>
      </c>
      <c r="H46" s="86"/>
      <c r="I46" s="86">
        <f t="shared" si="15"/>
        <v>3</v>
      </c>
      <c r="J46" s="86">
        <f t="shared" si="16"/>
        <v>9</v>
      </c>
      <c r="K46" s="86">
        <f t="shared" si="17"/>
        <v>17</v>
      </c>
      <c r="L46" s="87">
        <f t="shared" si="18"/>
        <v>-8</v>
      </c>
    </row>
    <row r="47" spans="1:14">
      <c r="B47" s="31"/>
      <c r="C47" s="31"/>
      <c r="D47" s="16"/>
      <c r="E47" s="27"/>
      <c r="F47" s="27"/>
    </row>
    <row r="48" spans="1:14">
      <c r="B48" s="96" t="s">
        <v>11</v>
      </c>
      <c r="C48" s="97" t="s">
        <v>29</v>
      </c>
      <c r="D48" s="44" t="s">
        <v>32</v>
      </c>
      <c r="E48" s="44" t="s">
        <v>12</v>
      </c>
      <c r="F48" s="44" t="s">
        <v>13</v>
      </c>
      <c r="G48" s="44" t="s">
        <v>14</v>
      </c>
      <c r="H48" s="44"/>
      <c r="I48" s="98" t="s">
        <v>15</v>
      </c>
      <c r="J48" s="44" t="s">
        <v>16</v>
      </c>
      <c r="K48" s="44" t="s">
        <v>17</v>
      </c>
      <c r="L48" s="99" t="s">
        <v>18</v>
      </c>
    </row>
    <row r="49" spans="2:12">
      <c r="B49" s="100" t="s">
        <v>65</v>
      </c>
      <c r="C49" s="101" t="s">
        <v>55</v>
      </c>
      <c r="D49" s="102">
        <f t="shared" ref="D49:D55" si="19">SUM(E49:G49)</f>
        <v>4</v>
      </c>
      <c r="E49" s="102">
        <f>SUMPRODUCT(($C$16:$C$37=$C49)*($K$16:$K$37=3))+SUMPRODUCT(($E$16:$E$37=$C49)*($L$16:$L$37=3))</f>
        <v>3</v>
      </c>
      <c r="F49" s="102">
        <f>SUMPRODUCT(($C$16:$C$37=$C49)*($K$16:$K$37=1))+SUMPRODUCT(($E$16:$E$37=$C49)*($L$16:$L$37=1))</f>
        <v>0</v>
      </c>
      <c r="G49" s="102">
        <f>SUMPRODUCT(($C$16:$C$37=$C49)*($K$16:$K$37=0))+SUMPRODUCT(($E$16:$E$37=$C49)*($L$16:$L$37=0))</f>
        <v>1</v>
      </c>
      <c r="H49" s="102"/>
      <c r="I49" s="102">
        <f>(E49*3)+(F49)</f>
        <v>9</v>
      </c>
      <c r="J49" s="102">
        <f>SUMIF($C$16:$C$37,C49,$G$16:$G$37)+SUMIF($E$16:$E$37,C49,$I$16:$I$37)</f>
        <v>29</v>
      </c>
      <c r="K49" s="102">
        <f>SUMIF($C$16:$C$37,C49,$I$16:$I$37)+SUMIF($E$16:$E$37,C49,$G$16:$G$37)</f>
        <v>22</v>
      </c>
      <c r="L49" s="103">
        <f>J49-K49</f>
        <v>7</v>
      </c>
    </row>
    <row r="50" spans="2:12">
      <c r="B50" s="100" t="s">
        <v>65</v>
      </c>
      <c r="C50" s="101" t="s">
        <v>36</v>
      </c>
      <c r="D50" s="102">
        <f t="shared" si="19"/>
        <v>4</v>
      </c>
      <c r="E50" s="102">
        <f t="shared" ref="E50:E55" si="20">SUMPRODUCT(($C$16:$C$37=$C50)*($K$16:$K$37=3))+SUMPRODUCT(($E$16:$E$37=$C50)*($L$16:$L$37=3))</f>
        <v>1</v>
      </c>
      <c r="F50" s="102">
        <f t="shared" ref="F50:F55" si="21">SUMPRODUCT(($C$16:$C$37=$C50)*($K$16:$K$37=1))+SUMPRODUCT(($E$16:$E$37=$C50)*($L$16:$L$37=1))</f>
        <v>0</v>
      </c>
      <c r="G50" s="102">
        <f t="shared" ref="G50:G55" si="22">SUMPRODUCT(($C$16:$C$37=$C50)*($K$16:$K$37=0))+SUMPRODUCT(($E$16:$E$37=$C50)*($L$16:$L$37=0))</f>
        <v>3</v>
      </c>
      <c r="H50" s="102"/>
      <c r="I50" s="102">
        <f t="shared" ref="I50:I55" si="23">(E50*3)+(F50)</f>
        <v>3</v>
      </c>
      <c r="J50" s="102">
        <f t="shared" ref="J50:J55" si="24">SUMIF($C$16:$C$37,C50,$G$16:$G$37)+SUMIF($E$16:$E$37,C50,$I$16:$I$37)</f>
        <v>11</v>
      </c>
      <c r="K50" s="102">
        <f t="shared" ref="K50:K55" si="25">SUMIF($C$16:$C$37,C50,$I$16:$I$37)+SUMIF($E$16:$E$37,C50,$G$16:$G$37)</f>
        <v>31</v>
      </c>
      <c r="L50" s="103">
        <f t="shared" ref="L50:L55" si="26">J50-K50</f>
        <v>-20</v>
      </c>
    </row>
    <row r="51" spans="2:12">
      <c r="B51" s="100" t="s">
        <v>65</v>
      </c>
      <c r="C51" s="101" t="s">
        <v>9</v>
      </c>
      <c r="D51" s="102">
        <f t="shared" si="19"/>
        <v>4</v>
      </c>
      <c r="E51" s="102">
        <f t="shared" si="20"/>
        <v>2</v>
      </c>
      <c r="F51" s="102">
        <f t="shared" si="21"/>
        <v>0</v>
      </c>
      <c r="G51" s="102">
        <f t="shared" si="22"/>
        <v>2</v>
      </c>
      <c r="H51" s="102"/>
      <c r="I51" s="102">
        <f t="shared" si="23"/>
        <v>6</v>
      </c>
      <c r="J51" s="102">
        <f t="shared" si="24"/>
        <v>20</v>
      </c>
      <c r="K51" s="102">
        <f t="shared" si="25"/>
        <v>19</v>
      </c>
      <c r="L51" s="103">
        <f t="shared" si="26"/>
        <v>1</v>
      </c>
    </row>
    <row r="52" spans="2:12">
      <c r="B52" s="100" t="s">
        <v>65</v>
      </c>
      <c r="C52" s="101" t="s">
        <v>26</v>
      </c>
      <c r="D52" s="102">
        <f t="shared" si="19"/>
        <v>4</v>
      </c>
      <c r="E52" s="102">
        <f t="shared" si="20"/>
        <v>3</v>
      </c>
      <c r="F52" s="102">
        <f t="shared" si="21"/>
        <v>1</v>
      </c>
      <c r="G52" s="102">
        <f t="shared" si="22"/>
        <v>0</v>
      </c>
      <c r="H52" s="102"/>
      <c r="I52" s="102">
        <f t="shared" si="23"/>
        <v>10</v>
      </c>
      <c r="J52" s="102">
        <f t="shared" si="24"/>
        <v>28</v>
      </c>
      <c r="K52" s="102">
        <f t="shared" si="25"/>
        <v>6</v>
      </c>
      <c r="L52" s="103">
        <f t="shared" si="26"/>
        <v>22</v>
      </c>
    </row>
    <row r="53" spans="2:12">
      <c r="B53" s="100" t="s">
        <v>65</v>
      </c>
      <c r="C53" s="101" t="s">
        <v>27</v>
      </c>
      <c r="D53" s="102">
        <f t="shared" si="19"/>
        <v>4</v>
      </c>
      <c r="E53" s="102">
        <f t="shared" si="20"/>
        <v>3</v>
      </c>
      <c r="F53" s="102">
        <f t="shared" si="21"/>
        <v>0</v>
      </c>
      <c r="G53" s="102">
        <f t="shared" si="22"/>
        <v>1</v>
      </c>
      <c r="H53" s="102"/>
      <c r="I53" s="102">
        <f t="shared" si="23"/>
        <v>9</v>
      </c>
      <c r="J53" s="102">
        <f t="shared" si="24"/>
        <v>32</v>
      </c>
      <c r="K53" s="102">
        <f t="shared" si="25"/>
        <v>13</v>
      </c>
      <c r="L53" s="103">
        <f t="shared" si="26"/>
        <v>19</v>
      </c>
    </row>
    <row r="54" spans="2:12">
      <c r="B54" s="100" t="s">
        <v>65</v>
      </c>
      <c r="C54" s="101" t="s">
        <v>3</v>
      </c>
      <c r="D54" s="102">
        <f t="shared" si="19"/>
        <v>4</v>
      </c>
      <c r="E54" s="102">
        <f t="shared" si="20"/>
        <v>1</v>
      </c>
      <c r="F54" s="102">
        <f t="shared" si="21"/>
        <v>1</v>
      </c>
      <c r="G54" s="102">
        <f t="shared" si="22"/>
        <v>2</v>
      </c>
      <c r="H54" s="102"/>
      <c r="I54" s="102">
        <f t="shared" si="23"/>
        <v>4</v>
      </c>
      <c r="J54" s="102">
        <f t="shared" si="24"/>
        <v>22</v>
      </c>
      <c r="K54" s="102">
        <f t="shared" si="25"/>
        <v>23</v>
      </c>
      <c r="L54" s="103">
        <f t="shared" si="26"/>
        <v>-1</v>
      </c>
    </row>
    <row r="55" spans="2:12">
      <c r="B55" s="232" t="s">
        <v>65</v>
      </c>
      <c r="C55" s="233" t="s">
        <v>53</v>
      </c>
      <c r="D55" s="234">
        <f t="shared" si="19"/>
        <v>4</v>
      </c>
      <c r="E55" s="234">
        <f t="shared" si="20"/>
        <v>0</v>
      </c>
      <c r="F55" s="234">
        <f t="shared" si="21"/>
        <v>0</v>
      </c>
      <c r="G55" s="234">
        <f t="shared" si="22"/>
        <v>4</v>
      </c>
      <c r="H55" s="234"/>
      <c r="I55" s="234">
        <f t="shared" si="23"/>
        <v>0</v>
      </c>
      <c r="J55" s="234">
        <f t="shared" si="24"/>
        <v>8</v>
      </c>
      <c r="K55" s="234">
        <f t="shared" si="25"/>
        <v>36</v>
      </c>
      <c r="L55" s="247">
        <f t="shared" si="26"/>
        <v>-28</v>
      </c>
    </row>
    <row r="56" spans="2:12">
      <c r="G56" s="8"/>
      <c r="H56" s="8"/>
      <c r="I56" s="8"/>
    </row>
  </sheetData>
  <mergeCells count="4">
    <mergeCell ref="J40:L40"/>
    <mergeCell ref="K2:L2"/>
    <mergeCell ref="G2:I2"/>
    <mergeCell ref="D40:G40"/>
  </mergeCells>
  <phoneticPr fontId="0" type="noConversion"/>
  <pageMargins left="0.42" right="0.36" top="0.39370078740157483" bottom="1.3779527559055118" header="0.19685039370078741" footer="0.51181102362204722"/>
  <pageSetup paperSize="9" scale="89" orientation="portrait" horizontalDpi="4294967294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topLeftCell="A17" zoomScale="115" zoomScaleNormal="115" workbookViewId="0">
      <selection activeCell="A47" sqref="A47"/>
    </sheetView>
  </sheetViews>
  <sheetFormatPr defaultRowHeight="12.75"/>
  <cols>
    <col min="1" max="1" width="16" style="8" customWidth="1"/>
    <col min="2" max="2" width="7.42578125" style="8" customWidth="1"/>
    <col min="3" max="3" width="20.42578125" style="8" customWidth="1"/>
    <col min="4" max="4" width="5.85546875" style="8" bestFit="1" customWidth="1"/>
    <col min="5" max="5" width="20.42578125" style="8" customWidth="1"/>
    <col min="6" max="6" width="9.140625" style="8"/>
    <col min="7" max="7" width="7" style="16" customWidth="1"/>
    <col min="8" max="8" width="2.140625" style="16" customWidth="1"/>
    <col min="9" max="9" width="7" style="18" customWidth="1"/>
    <col min="10" max="12" width="7" style="8" customWidth="1"/>
    <col min="13" max="14" width="49.42578125" style="8" customWidth="1"/>
    <col min="15" max="16384" width="9.140625" style="8"/>
  </cols>
  <sheetData>
    <row r="1" spans="1:14" ht="15">
      <c r="A1" s="15" t="s">
        <v>46</v>
      </c>
      <c r="B1" s="15"/>
      <c r="C1" s="16"/>
      <c r="E1" s="16"/>
      <c r="G1" s="17"/>
      <c r="H1" s="17"/>
    </row>
    <row r="2" spans="1:14" ht="15">
      <c r="A2" s="15"/>
      <c r="B2" s="15"/>
      <c r="C2" s="16"/>
      <c r="E2" s="16"/>
      <c r="G2" s="259" t="s">
        <v>23</v>
      </c>
      <c r="H2" s="259"/>
      <c r="I2" s="259"/>
      <c r="K2" s="259" t="s">
        <v>22</v>
      </c>
      <c r="L2" s="259"/>
      <c r="M2" s="19"/>
      <c r="N2" s="19"/>
    </row>
    <row r="3" spans="1:14" s="19" customFormat="1">
      <c r="A3" s="38" t="s">
        <v>2</v>
      </c>
      <c r="B3" s="225" t="s">
        <v>57</v>
      </c>
      <c r="C3" s="49" t="s">
        <v>20</v>
      </c>
      <c r="D3" s="14"/>
      <c r="E3" s="39" t="s">
        <v>21</v>
      </c>
      <c r="F3" s="48"/>
      <c r="G3" s="41" t="s">
        <v>20</v>
      </c>
      <c r="H3" s="42"/>
      <c r="I3" s="43" t="s">
        <v>21</v>
      </c>
      <c r="J3" s="40"/>
      <c r="K3" s="44" t="s">
        <v>20</v>
      </c>
      <c r="L3" s="45" t="s">
        <v>21</v>
      </c>
      <c r="M3" s="138" t="s">
        <v>28</v>
      </c>
      <c r="N3" s="139" t="s">
        <v>34</v>
      </c>
    </row>
    <row r="4" spans="1:14">
      <c r="A4" s="148" t="s">
        <v>31</v>
      </c>
      <c r="B4" s="221" t="s">
        <v>97</v>
      </c>
      <c r="C4" s="149" t="s">
        <v>52</v>
      </c>
      <c r="D4" s="150" t="s">
        <v>1</v>
      </c>
      <c r="E4" s="151" t="s">
        <v>4</v>
      </c>
      <c r="F4" s="152" t="s">
        <v>5</v>
      </c>
      <c r="G4" s="153">
        <v>3</v>
      </c>
      <c r="H4" s="154"/>
      <c r="I4" s="153">
        <v>2</v>
      </c>
      <c r="J4" s="155"/>
      <c r="K4" s="156">
        <f>IF(G4="","",IF(G4&gt;I4,3,IF(G4=I4,1,IF(G4&lt;I4,0,""))))</f>
        <v>3</v>
      </c>
      <c r="L4" s="157">
        <f>IF(I4="","",IF(I4&gt;G4,3,IF(I4=G4,1,IF(I4&lt;G4,0,""))))</f>
        <v>0</v>
      </c>
      <c r="M4" s="246"/>
      <c r="N4" s="146"/>
    </row>
    <row r="5" spans="1:14">
      <c r="A5" s="158" t="s">
        <v>77</v>
      </c>
      <c r="B5" s="222" t="s">
        <v>98</v>
      </c>
      <c r="C5" s="159" t="s">
        <v>87</v>
      </c>
      <c r="D5" s="160" t="s">
        <v>1</v>
      </c>
      <c r="E5" s="161" t="s">
        <v>35</v>
      </c>
      <c r="F5" s="162" t="s">
        <v>5</v>
      </c>
      <c r="G5" s="163">
        <v>2</v>
      </c>
      <c r="H5" s="164"/>
      <c r="I5" s="163">
        <v>4</v>
      </c>
      <c r="J5" s="165"/>
      <c r="K5" s="166">
        <f t="shared" ref="K5:K13" si="0">IF(G5="","",IF(G5&gt;I5,3,IF(G5=I5,1,IF(G5&lt;I5,0,""))))</f>
        <v>0</v>
      </c>
      <c r="L5" s="167">
        <f t="shared" ref="L5:L13" si="1">IF(I5="","",IF(I5&gt;G5,3,IF(I5=G5,1,IF(I5&lt;G5,0,""))))</f>
        <v>3</v>
      </c>
      <c r="M5" s="118"/>
      <c r="N5" s="119"/>
    </row>
    <row r="6" spans="1:14">
      <c r="A6" s="158" t="s">
        <v>78</v>
      </c>
      <c r="B6" s="222" t="s">
        <v>99</v>
      </c>
      <c r="C6" s="159" t="s">
        <v>4</v>
      </c>
      <c r="D6" s="160" t="s">
        <v>1</v>
      </c>
      <c r="E6" s="161" t="s">
        <v>56</v>
      </c>
      <c r="F6" s="162" t="s">
        <v>5</v>
      </c>
      <c r="G6" s="163">
        <v>4</v>
      </c>
      <c r="H6" s="164"/>
      <c r="I6" s="163">
        <v>7</v>
      </c>
      <c r="J6" s="165"/>
      <c r="K6" s="166">
        <f t="shared" si="0"/>
        <v>0</v>
      </c>
      <c r="L6" s="167">
        <f t="shared" si="1"/>
        <v>3</v>
      </c>
      <c r="M6" s="118"/>
      <c r="N6" s="119"/>
    </row>
    <row r="7" spans="1:14">
      <c r="A7" s="158" t="s">
        <v>79</v>
      </c>
      <c r="B7" s="222" t="s">
        <v>100</v>
      </c>
      <c r="C7" s="159" t="s">
        <v>35</v>
      </c>
      <c r="D7" s="160" t="s">
        <v>1</v>
      </c>
      <c r="E7" s="161" t="s">
        <v>52</v>
      </c>
      <c r="F7" s="162" t="s">
        <v>5</v>
      </c>
      <c r="G7" s="163">
        <v>0</v>
      </c>
      <c r="H7" s="164"/>
      <c r="I7" s="163">
        <v>5</v>
      </c>
      <c r="J7" s="165"/>
      <c r="K7" s="166">
        <f t="shared" si="0"/>
        <v>0</v>
      </c>
      <c r="L7" s="167">
        <f t="shared" si="1"/>
        <v>3</v>
      </c>
      <c r="M7" s="118"/>
      <c r="N7" s="119"/>
    </row>
    <row r="8" spans="1:14">
      <c r="A8" s="212" t="s">
        <v>80</v>
      </c>
      <c r="B8" s="223" t="s">
        <v>101</v>
      </c>
      <c r="C8" s="159" t="s">
        <v>56</v>
      </c>
      <c r="D8" s="160" t="s">
        <v>1</v>
      </c>
      <c r="E8" s="161" t="s">
        <v>87</v>
      </c>
      <c r="F8" s="162" t="s">
        <v>5</v>
      </c>
      <c r="G8" s="163">
        <v>3</v>
      </c>
      <c r="H8" s="164"/>
      <c r="I8" s="163">
        <v>1</v>
      </c>
      <c r="J8" s="165"/>
      <c r="K8" s="166">
        <f t="shared" si="0"/>
        <v>3</v>
      </c>
      <c r="L8" s="167">
        <f t="shared" si="1"/>
        <v>0</v>
      </c>
      <c r="M8" s="118"/>
      <c r="N8" s="119"/>
    </row>
    <row r="9" spans="1:14">
      <c r="A9" s="158" t="s">
        <v>81</v>
      </c>
      <c r="B9" s="223" t="s">
        <v>102</v>
      </c>
      <c r="C9" s="159" t="s">
        <v>35</v>
      </c>
      <c r="D9" s="160" t="s">
        <v>1</v>
      </c>
      <c r="E9" s="161" t="s">
        <v>4</v>
      </c>
      <c r="F9" s="162" t="s">
        <v>5</v>
      </c>
      <c r="G9" s="163">
        <v>1</v>
      </c>
      <c r="H9" s="164"/>
      <c r="I9" s="163">
        <v>3</v>
      </c>
      <c r="J9" s="165"/>
      <c r="K9" s="166">
        <f t="shared" si="0"/>
        <v>0</v>
      </c>
      <c r="L9" s="167">
        <f t="shared" si="1"/>
        <v>3</v>
      </c>
      <c r="M9" s="118"/>
      <c r="N9" s="119"/>
    </row>
    <row r="10" spans="1:14">
      <c r="A10" s="158" t="s">
        <v>82</v>
      </c>
      <c r="B10" s="222" t="s">
        <v>103</v>
      </c>
      <c r="C10" s="159" t="s">
        <v>52</v>
      </c>
      <c r="D10" s="160" t="s">
        <v>1</v>
      </c>
      <c r="E10" s="161" t="s">
        <v>56</v>
      </c>
      <c r="F10" s="162" t="s">
        <v>5</v>
      </c>
      <c r="G10" s="163">
        <v>2</v>
      </c>
      <c r="H10" s="164"/>
      <c r="I10" s="163">
        <v>4</v>
      </c>
      <c r="J10" s="165"/>
      <c r="K10" s="166">
        <f t="shared" si="0"/>
        <v>0</v>
      </c>
      <c r="L10" s="167">
        <f t="shared" si="1"/>
        <v>3</v>
      </c>
      <c r="M10" s="118"/>
      <c r="N10" s="119"/>
    </row>
    <row r="11" spans="1:14">
      <c r="A11" s="158" t="s">
        <v>83</v>
      </c>
      <c r="B11" s="222" t="s">
        <v>104</v>
      </c>
      <c r="C11" s="159" t="s">
        <v>4</v>
      </c>
      <c r="D11" s="160" t="s">
        <v>1</v>
      </c>
      <c r="E11" s="161" t="s">
        <v>87</v>
      </c>
      <c r="F11" s="162" t="s">
        <v>5</v>
      </c>
      <c r="G11" s="163">
        <v>4</v>
      </c>
      <c r="H11" s="164"/>
      <c r="I11" s="163">
        <v>8</v>
      </c>
      <c r="J11" s="165"/>
      <c r="K11" s="166">
        <f t="shared" si="0"/>
        <v>0</v>
      </c>
      <c r="L11" s="167">
        <f t="shared" si="1"/>
        <v>3</v>
      </c>
      <c r="M11" s="118"/>
      <c r="N11" s="119"/>
    </row>
    <row r="12" spans="1:14">
      <c r="A12" s="158" t="s">
        <v>84</v>
      </c>
      <c r="B12" s="222" t="s">
        <v>105</v>
      </c>
      <c r="C12" s="159" t="s">
        <v>56</v>
      </c>
      <c r="D12" s="160" t="s">
        <v>1</v>
      </c>
      <c r="E12" s="161" t="s">
        <v>35</v>
      </c>
      <c r="F12" s="162" t="s">
        <v>5</v>
      </c>
      <c r="G12" s="163">
        <v>4</v>
      </c>
      <c r="H12" s="164"/>
      <c r="I12" s="163">
        <v>3</v>
      </c>
      <c r="J12" s="165"/>
      <c r="K12" s="166">
        <f t="shared" si="0"/>
        <v>3</v>
      </c>
      <c r="L12" s="167">
        <f t="shared" si="1"/>
        <v>0</v>
      </c>
      <c r="M12" s="118"/>
      <c r="N12" s="119"/>
    </row>
    <row r="13" spans="1:14">
      <c r="A13" s="168" t="s">
        <v>85</v>
      </c>
      <c r="B13" s="224" t="s">
        <v>106</v>
      </c>
      <c r="C13" s="169" t="s">
        <v>87</v>
      </c>
      <c r="D13" s="170" t="s">
        <v>1</v>
      </c>
      <c r="E13" s="171" t="s">
        <v>52</v>
      </c>
      <c r="F13" s="172" t="s">
        <v>5</v>
      </c>
      <c r="G13" s="173">
        <v>1</v>
      </c>
      <c r="H13" s="174"/>
      <c r="I13" s="173">
        <v>6</v>
      </c>
      <c r="J13" s="175"/>
      <c r="K13" s="176">
        <f t="shared" si="0"/>
        <v>0</v>
      </c>
      <c r="L13" s="177">
        <f t="shared" si="1"/>
        <v>3</v>
      </c>
      <c r="M13" s="120"/>
      <c r="N13" s="121"/>
    </row>
    <row r="14" spans="1:14">
      <c r="A14" s="20"/>
      <c r="B14" s="20"/>
      <c r="C14" s="13"/>
      <c r="D14" s="21"/>
      <c r="E14" s="13"/>
      <c r="F14" s="22"/>
      <c r="G14" s="23"/>
      <c r="H14" s="24"/>
      <c r="I14" s="25"/>
      <c r="J14" s="25"/>
      <c r="K14" s="21"/>
      <c r="L14" s="21"/>
    </row>
    <row r="15" spans="1:14">
      <c r="A15" s="38" t="s">
        <v>0</v>
      </c>
      <c r="B15" s="225" t="s">
        <v>57</v>
      </c>
      <c r="C15" s="49" t="s">
        <v>20</v>
      </c>
      <c r="D15" s="52" t="s">
        <v>1</v>
      </c>
      <c r="E15" s="39" t="s">
        <v>21</v>
      </c>
      <c r="F15" s="48"/>
      <c r="G15" s="41" t="s">
        <v>20</v>
      </c>
      <c r="H15" s="42"/>
      <c r="I15" s="43" t="s">
        <v>21</v>
      </c>
      <c r="J15" s="40"/>
      <c r="K15" s="44" t="s">
        <v>20</v>
      </c>
      <c r="L15" s="45" t="s">
        <v>21</v>
      </c>
      <c r="M15" s="138" t="s">
        <v>28</v>
      </c>
      <c r="N15" s="139" t="s">
        <v>34</v>
      </c>
    </row>
    <row r="16" spans="1:14">
      <c r="A16" s="179" t="s">
        <v>31</v>
      </c>
      <c r="B16" s="226" t="s">
        <v>118</v>
      </c>
      <c r="C16" s="180" t="s">
        <v>26</v>
      </c>
      <c r="D16" s="181" t="s">
        <v>1</v>
      </c>
      <c r="E16" s="182" t="s">
        <v>3</v>
      </c>
      <c r="F16" s="183" t="s">
        <v>74</v>
      </c>
      <c r="G16" s="184">
        <v>4</v>
      </c>
      <c r="H16" s="185"/>
      <c r="I16" s="184">
        <v>1</v>
      </c>
      <c r="J16" s="186"/>
      <c r="K16" s="187">
        <f>IF(G16="","",IF(G16&gt;I16,3,IF(G16=I16,1,IF(G16&lt;I16,0,""))))</f>
        <v>3</v>
      </c>
      <c r="L16" s="188">
        <f>IF(I16="","",IF(I16&gt;G16,3,IF(I16=G16,1,IF(I16&lt;G16,0,""))))</f>
        <v>0</v>
      </c>
      <c r="M16" s="122"/>
      <c r="N16" s="123"/>
    </row>
    <row r="17" spans="1:14">
      <c r="A17" s="189" t="s">
        <v>77</v>
      </c>
      <c r="B17" s="227" t="s">
        <v>119</v>
      </c>
      <c r="C17" s="190" t="s">
        <v>27</v>
      </c>
      <c r="D17" s="191" t="s">
        <v>1</v>
      </c>
      <c r="E17" s="192" t="s">
        <v>53</v>
      </c>
      <c r="F17" s="193" t="s">
        <v>74</v>
      </c>
      <c r="G17" s="194">
        <v>10</v>
      </c>
      <c r="H17" s="195"/>
      <c r="I17" s="194">
        <v>1</v>
      </c>
      <c r="J17" s="196"/>
      <c r="K17" s="197">
        <f t="shared" ref="K17:K25" si="2">IF(G17="","",IF(G17&gt;I17,3,IF(G17=I17,1,IF(G17&lt;I17,0,""))))</f>
        <v>3</v>
      </c>
      <c r="L17" s="198">
        <f t="shared" ref="L17:L25" si="3">IF(I17="","",IF(I17&gt;G17,3,IF(I17=G17,1,IF(I17&lt;G17,0,""))))</f>
        <v>0</v>
      </c>
      <c r="M17" s="126"/>
      <c r="N17" s="125"/>
    </row>
    <row r="18" spans="1:14">
      <c r="A18" s="189" t="s">
        <v>78</v>
      </c>
      <c r="B18" s="227" t="s">
        <v>58</v>
      </c>
      <c r="C18" s="190" t="s">
        <v>3</v>
      </c>
      <c r="D18" s="191" t="s">
        <v>1</v>
      </c>
      <c r="E18" s="192" t="s">
        <v>36</v>
      </c>
      <c r="F18" s="193" t="s">
        <v>74</v>
      </c>
      <c r="G18" s="194">
        <v>1</v>
      </c>
      <c r="H18" s="195"/>
      <c r="I18" s="194">
        <v>4</v>
      </c>
      <c r="J18" s="196"/>
      <c r="K18" s="197">
        <f t="shared" si="2"/>
        <v>0</v>
      </c>
      <c r="L18" s="198">
        <f t="shared" si="3"/>
        <v>3</v>
      </c>
      <c r="M18" s="126"/>
      <c r="N18" s="125"/>
    </row>
    <row r="19" spans="1:14">
      <c r="A19" s="189" t="s">
        <v>79</v>
      </c>
      <c r="B19" s="227" t="s">
        <v>67</v>
      </c>
      <c r="C19" s="190" t="s">
        <v>9</v>
      </c>
      <c r="D19" s="191" t="s">
        <v>1</v>
      </c>
      <c r="E19" s="192" t="s">
        <v>27</v>
      </c>
      <c r="F19" s="193" t="s">
        <v>74</v>
      </c>
      <c r="G19" s="194">
        <v>7</v>
      </c>
      <c r="H19" s="195"/>
      <c r="I19" s="194">
        <v>11</v>
      </c>
      <c r="J19" s="196"/>
      <c r="K19" s="197">
        <f t="shared" si="2"/>
        <v>0</v>
      </c>
      <c r="L19" s="198">
        <f t="shared" si="3"/>
        <v>3</v>
      </c>
      <c r="M19" s="126"/>
      <c r="N19" s="125"/>
    </row>
    <row r="20" spans="1:14">
      <c r="A20" s="189" t="s">
        <v>80</v>
      </c>
      <c r="B20" s="227" t="s">
        <v>73</v>
      </c>
      <c r="C20" s="190" t="s">
        <v>36</v>
      </c>
      <c r="D20" s="191" t="s">
        <v>1</v>
      </c>
      <c r="E20" s="192" t="s">
        <v>26</v>
      </c>
      <c r="F20" s="193" t="s">
        <v>74</v>
      </c>
      <c r="G20" s="194">
        <v>0</v>
      </c>
      <c r="H20" s="195"/>
      <c r="I20" s="194">
        <v>6</v>
      </c>
      <c r="J20" s="196"/>
      <c r="K20" s="197">
        <f t="shared" si="2"/>
        <v>0</v>
      </c>
      <c r="L20" s="198">
        <f t="shared" si="3"/>
        <v>3</v>
      </c>
      <c r="M20" s="126"/>
      <c r="N20" s="125"/>
    </row>
    <row r="21" spans="1:14">
      <c r="A21" s="189" t="s">
        <v>81</v>
      </c>
      <c r="B21" s="227" t="s">
        <v>120</v>
      </c>
      <c r="C21" s="190" t="s">
        <v>27</v>
      </c>
      <c r="D21" s="191" t="s">
        <v>1</v>
      </c>
      <c r="E21" s="192" t="s">
        <v>3</v>
      </c>
      <c r="F21" s="193" t="s">
        <v>74</v>
      </c>
      <c r="G21" s="194">
        <v>4</v>
      </c>
      <c r="H21" s="195"/>
      <c r="I21" s="194">
        <v>3</v>
      </c>
      <c r="J21" s="196"/>
      <c r="K21" s="197">
        <f t="shared" si="2"/>
        <v>3</v>
      </c>
      <c r="L21" s="198">
        <f t="shared" si="3"/>
        <v>0</v>
      </c>
      <c r="M21" s="126"/>
      <c r="N21" s="209"/>
    </row>
    <row r="22" spans="1:14">
      <c r="A22" s="189" t="s">
        <v>82</v>
      </c>
      <c r="B22" s="227" t="s">
        <v>121</v>
      </c>
      <c r="C22" s="190" t="s">
        <v>53</v>
      </c>
      <c r="D22" s="191" t="s">
        <v>1</v>
      </c>
      <c r="E22" s="192" t="s">
        <v>36</v>
      </c>
      <c r="F22" s="193" t="s">
        <v>74</v>
      </c>
      <c r="G22" s="194">
        <v>0</v>
      </c>
      <c r="H22" s="195"/>
      <c r="I22" s="194">
        <v>6</v>
      </c>
      <c r="J22" s="196"/>
      <c r="K22" s="197">
        <f t="shared" si="2"/>
        <v>0</v>
      </c>
      <c r="L22" s="198">
        <f t="shared" si="3"/>
        <v>3</v>
      </c>
      <c r="M22" s="126"/>
      <c r="N22" s="127"/>
    </row>
    <row r="23" spans="1:14">
      <c r="A23" s="189" t="s">
        <v>83</v>
      </c>
      <c r="B23" s="227" t="s">
        <v>122</v>
      </c>
      <c r="C23" s="190" t="s">
        <v>26</v>
      </c>
      <c r="D23" s="191" t="s">
        <v>1</v>
      </c>
      <c r="E23" s="192" t="s">
        <v>9</v>
      </c>
      <c r="F23" s="193" t="s">
        <v>74</v>
      </c>
      <c r="G23" s="194">
        <v>6</v>
      </c>
      <c r="H23" s="195"/>
      <c r="I23" s="194">
        <v>2</v>
      </c>
      <c r="J23" s="196"/>
      <c r="K23" s="197">
        <f t="shared" si="2"/>
        <v>3</v>
      </c>
      <c r="L23" s="198">
        <f t="shared" si="3"/>
        <v>0</v>
      </c>
      <c r="M23" s="126"/>
      <c r="N23" s="125"/>
    </row>
    <row r="24" spans="1:14">
      <c r="A24" s="189" t="s">
        <v>84</v>
      </c>
      <c r="B24" s="227" t="s">
        <v>72</v>
      </c>
      <c r="C24" s="190" t="s">
        <v>27</v>
      </c>
      <c r="D24" s="191" t="s">
        <v>1</v>
      </c>
      <c r="E24" s="192" t="s">
        <v>3</v>
      </c>
      <c r="F24" s="193" t="s">
        <v>74</v>
      </c>
      <c r="G24" s="194">
        <v>4</v>
      </c>
      <c r="H24" s="195"/>
      <c r="I24" s="194">
        <v>5</v>
      </c>
      <c r="J24" s="196"/>
      <c r="K24" s="197">
        <f t="shared" si="2"/>
        <v>0</v>
      </c>
      <c r="L24" s="198">
        <f t="shared" si="3"/>
        <v>3</v>
      </c>
      <c r="M24" s="126"/>
      <c r="N24" s="125"/>
    </row>
    <row r="25" spans="1:14">
      <c r="A25" s="199" t="s">
        <v>85</v>
      </c>
      <c r="B25" s="228" t="s">
        <v>71</v>
      </c>
      <c r="C25" s="200" t="s">
        <v>53</v>
      </c>
      <c r="D25" s="201" t="s">
        <v>1</v>
      </c>
      <c r="E25" s="202" t="s">
        <v>9</v>
      </c>
      <c r="F25" s="203" t="s">
        <v>74</v>
      </c>
      <c r="G25" s="204">
        <v>1</v>
      </c>
      <c r="H25" s="205"/>
      <c r="I25" s="204">
        <v>15</v>
      </c>
      <c r="J25" s="206"/>
      <c r="K25" s="207">
        <f t="shared" si="2"/>
        <v>0</v>
      </c>
      <c r="L25" s="208">
        <f t="shared" si="3"/>
        <v>3</v>
      </c>
      <c r="M25" s="128"/>
      <c r="N25" s="129"/>
    </row>
    <row r="26" spans="1:14">
      <c r="A26" s="20"/>
      <c r="B26" s="20"/>
      <c r="C26" s="13"/>
      <c r="D26" s="21"/>
      <c r="E26" s="13"/>
      <c r="F26" s="22"/>
      <c r="G26" s="23"/>
      <c r="H26" s="24"/>
      <c r="I26" s="25"/>
      <c r="J26" s="26"/>
      <c r="K26" s="21"/>
      <c r="L26" s="21"/>
    </row>
    <row r="27" spans="1:14">
      <c r="A27" s="38" t="s">
        <v>7</v>
      </c>
      <c r="B27" s="225" t="s">
        <v>57</v>
      </c>
      <c r="C27" s="49" t="s">
        <v>20</v>
      </c>
      <c r="D27" s="52" t="s">
        <v>1</v>
      </c>
      <c r="E27" s="39" t="s">
        <v>21</v>
      </c>
      <c r="F27" s="48"/>
      <c r="G27" s="41" t="s">
        <v>20</v>
      </c>
      <c r="H27" s="42"/>
      <c r="I27" s="43" t="s">
        <v>21</v>
      </c>
      <c r="J27" s="40"/>
      <c r="K27" s="44" t="s">
        <v>20</v>
      </c>
      <c r="L27" s="45" t="s">
        <v>21</v>
      </c>
      <c r="M27" s="138" t="s">
        <v>28</v>
      </c>
      <c r="N27" s="139" t="s">
        <v>34</v>
      </c>
    </row>
    <row r="28" spans="1:14">
      <c r="A28" s="248" t="s">
        <v>31</v>
      </c>
      <c r="B28" s="229" t="s">
        <v>123</v>
      </c>
      <c r="C28" s="54" t="s">
        <v>9</v>
      </c>
      <c r="D28" s="55" t="s">
        <v>1</v>
      </c>
      <c r="E28" s="56" t="s">
        <v>55</v>
      </c>
      <c r="F28" s="57" t="s">
        <v>74</v>
      </c>
      <c r="G28" s="140">
        <v>5</v>
      </c>
      <c r="H28" s="141"/>
      <c r="I28" s="140">
        <v>6</v>
      </c>
      <c r="J28" s="58"/>
      <c r="K28" s="59">
        <f>IF(G28="","",IF(G28&gt;I28,3,IF(G28=I28,1,IF(G28&lt;I28,0,""))))</f>
        <v>0</v>
      </c>
      <c r="L28" s="108">
        <f t="shared" ref="L28:L36" si="4">IF(I28="","",IF(I28&gt;G28,3,IF(I28=G28,1,IF(I28&lt;G28,0,""))))</f>
        <v>3</v>
      </c>
      <c r="M28" s="130"/>
      <c r="N28" s="131"/>
    </row>
    <row r="29" spans="1:14">
      <c r="A29" s="92" t="s">
        <v>77</v>
      </c>
      <c r="B29" s="235"/>
      <c r="C29" s="236"/>
      <c r="D29" s="237"/>
      <c r="E29" s="238"/>
      <c r="F29" s="64" t="s">
        <v>74</v>
      </c>
      <c r="G29" s="142"/>
      <c r="H29" s="143"/>
      <c r="I29" s="142"/>
      <c r="J29" s="65"/>
      <c r="K29" s="66" t="str">
        <f t="shared" ref="K29:K36" si="5">IF(G29="","",IF(G29&gt;I29,3,IF(G29=I29,1,IF(G29&lt;I29,0,""))))</f>
        <v/>
      </c>
      <c r="L29" s="109" t="str">
        <f t="shared" si="4"/>
        <v/>
      </c>
      <c r="M29" s="239"/>
      <c r="N29" s="240"/>
    </row>
    <row r="30" spans="1:14">
      <c r="A30" s="90" t="s">
        <v>78</v>
      </c>
      <c r="B30" s="230" t="s">
        <v>60</v>
      </c>
      <c r="C30" s="61" t="s">
        <v>26</v>
      </c>
      <c r="D30" s="62" t="s">
        <v>1</v>
      </c>
      <c r="E30" s="63" t="s">
        <v>55</v>
      </c>
      <c r="F30" s="64" t="s">
        <v>74</v>
      </c>
      <c r="G30" s="142">
        <v>7</v>
      </c>
      <c r="H30" s="143"/>
      <c r="I30" s="142">
        <v>2</v>
      </c>
      <c r="J30" s="65"/>
      <c r="K30" s="66">
        <f t="shared" si="5"/>
        <v>3</v>
      </c>
      <c r="L30" s="109">
        <f t="shared" si="4"/>
        <v>0</v>
      </c>
      <c r="M30" s="255" t="s">
        <v>153</v>
      </c>
      <c r="N30" s="256" t="s">
        <v>154</v>
      </c>
    </row>
    <row r="31" spans="1:14">
      <c r="A31" s="90" t="s">
        <v>79</v>
      </c>
      <c r="B31" s="230"/>
      <c r="C31" s="61"/>
      <c r="D31" s="62"/>
      <c r="E31" s="63"/>
      <c r="F31" s="64" t="s">
        <v>74</v>
      </c>
      <c r="G31" s="142"/>
      <c r="H31" s="143"/>
      <c r="I31" s="142"/>
      <c r="J31" s="65"/>
      <c r="K31" s="66" t="str">
        <f t="shared" si="5"/>
        <v/>
      </c>
      <c r="L31" s="109" t="str">
        <f t="shared" si="4"/>
        <v/>
      </c>
      <c r="M31" s="132"/>
      <c r="N31" s="133"/>
    </row>
    <row r="32" spans="1:14">
      <c r="A32" s="90" t="s">
        <v>80</v>
      </c>
      <c r="B32" s="230" t="s">
        <v>70</v>
      </c>
      <c r="C32" s="61" t="s">
        <v>55</v>
      </c>
      <c r="D32" s="62" t="s">
        <v>1</v>
      </c>
      <c r="E32" s="63" t="s">
        <v>53</v>
      </c>
      <c r="F32" s="64" t="s">
        <v>74</v>
      </c>
      <c r="G32" s="142">
        <v>15</v>
      </c>
      <c r="H32" s="143"/>
      <c r="I32" s="142">
        <v>0</v>
      </c>
      <c r="J32" s="65"/>
      <c r="K32" s="66">
        <f t="shared" si="5"/>
        <v>3</v>
      </c>
      <c r="L32" s="109">
        <f t="shared" si="4"/>
        <v>0</v>
      </c>
      <c r="M32" s="132"/>
      <c r="N32" s="133"/>
    </row>
    <row r="33" spans="1:14">
      <c r="A33" s="90" t="s">
        <v>81</v>
      </c>
      <c r="B33" s="230" t="s">
        <v>116</v>
      </c>
      <c r="C33" s="61"/>
      <c r="D33" s="62"/>
      <c r="E33" s="63"/>
      <c r="F33" s="64" t="s">
        <v>74</v>
      </c>
      <c r="G33" s="142"/>
      <c r="H33" s="143"/>
      <c r="I33" s="142"/>
      <c r="J33" s="65"/>
      <c r="K33" s="66" t="str">
        <f t="shared" si="5"/>
        <v/>
      </c>
      <c r="L33" s="109" t="str">
        <f t="shared" si="4"/>
        <v/>
      </c>
      <c r="M33" s="132"/>
      <c r="N33" s="133"/>
    </row>
    <row r="34" spans="1:14">
      <c r="A34" s="90" t="s">
        <v>82</v>
      </c>
      <c r="B34" s="230"/>
      <c r="C34" s="61"/>
      <c r="D34" s="62"/>
      <c r="E34" s="63"/>
      <c r="F34" s="67" t="s">
        <v>74</v>
      </c>
      <c r="G34" s="142"/>
      <c r="H34" s="143"/>
      <c r="I34" s="142"/>
      <c r="J34" s="65"/>
      <c r="K34" s="66" t="str">
        <f t="shared" si="5"/>
        <v/>
      </c>
      <c r="L34" s="109" t="str">
        <f t="shared" si="4"/>
        <v/>
      </c>
      <c r="M34" s="132"/>
      <c r="N34" s="133"/>
    </row>
    <row r="35" spans="1:14">
      <c r="A35" s="90" t="s">
        <v>83</v>
      </c>
      <c r="B35" s="230"/>
      <c r="C35" s="61"/>
      <c r="D35" s="62"/>
      <c r="E35" s="63"/>
      <c r="F35" s="67" t="s">
        <v>74</v>
      </c>
      <c r="G35" s="142"/>
      <c r="H35" s="143"/>
      <c r="I35" s="142"/>
      <c r="J35" s="65"/>
      <c r="K35" s="66" t="str">
        <f t="shared" si="5"/>
        <v/>
      </c>
      <c r="L35" s="109" t="str">
        <f t="shared" si="4"/>
        <v/>
      </c>
      <c r="M35" s="134"/>
      <c r="N35" s="135"/>
    </row>
    <row r="36" spans="1:14">
      <c r="A36" s="90" t="s">
        <v>84</v>
      </c>
      <c r="B36" s="230" t="s">
        <v>124</v>
      </c>
      <c r="C36" s="61" t="s">
        <v>55</v>
      </c>
      <c r="D36" s="62" t="s">
        <v>1</v>
      </c>
      <c r="E36" s="63" t="s">
        <v>36</v>
      </c>
      <c r="F36" s="64" t="s">
        <v>74</v>
      </c>
      <c r="G36" s="142">
        <v>8</v>
      </c>
      <c r="H36" s="143"/>
      <c r="I36" s="142">
        <v>2</v>
      </c>
      <c r="J36" s="65"/>
      <c r="K36" s="66">
        <f t="shared" si="5"/>
        <v>3</v>
      </c>
      <c r="L36" s="109">
        <f t="shared" si="4"/>
        <v>0</v>
      </c>
      <c r="M36" s="132"/>
      <c r="N36" s="133"/>
    </row>
    <row r="37" spans="1:14">
      <c r="A37" s="91" t="s">
        <v>85</v>
      </c>
      <c r="B37" s="231"/>
      <c r="C37" s="69"/>
      <c r="D37" s="70"/>
      <c r="E37" s="71"/>
      <c r="F37" s="72" t="s">
        <v>74</v>
      </c>
      <c r="G37" s="144"/>
      <c r="H37" s="145"/>
      <c r="I37" s="144"/>
      <c r="J37" s="73"/>
      <c r="K37" s="74" t="str">
        <f t="shared" ref="K37" si="6">IF(G37="","",IF(G37&gt;I37,3,IF(G37=I37,1,IF(G37&lt;I37,0,""))))</f>
        <v/>
      </c>
      <c r="L37" s="110" t="str">
        <f t="shared" ref="L37" si="7">IF(I37="","",IF(I37&gt;G37,3,IF(I37=G37,1,IF(I37&lt;G37,0,""))))</f>
        <v/>
      </c>
      <c r="M37" s="136"/>
      <c r="N37" s="137"/>
    </row>
    <row r="38" spans="1:14">
      <c r="A38" s="20"/>
      <c r="B38" s="20"/>
      <c r="C38" s="13"/>
      <c r="D38" s="21"/>
      <c r="E38" s="13"/>
      <c r="F38" s="22"/>
      <c r="G38" s="21"/>
      <c r="H38" s="24"/>
      <c r="I38" s="29"/>
      <c r="J38" s="25"/>
      <c r="K38" s="21"/>
      <c r="L38" s="21"/>
    </row>
    <row r="39" spans="1:14">
      <c r="A39" s="27"/>
      <c r="B39" s="27"/>
      <c r="C39" s="27"/>
      <c r="D39" s="16"/>
      <c r="E39" s="27"/>
      <c r="F39" s="28"/>
      <c r="J39" s="30"/>
      <c r="K39" s="16"/>
      <c r="L39" s="16"/>
    </row>
    <row r="40" spans="1:14">
      <c r="B40" s="37" t="s">
        <v>75</v>
      </c>
      <c r="C40" s="79"/>
      <c r="D40" s="261" t="s">
        <v>30</v>
      </c>
      <c r="E40" s="261"/>
      <c r="F40" s="261"/>
      <c r="G40" s="261"/>
      <c r="H40" s="80"/>
      <c r="I40" s="81"/>
      <c r="J40" s="261" t="s">
        <v>10</v>
      </c>
      <c r="K40" s="261"/>
      <c r="L40" s="262"/>
    </row>
    <row r="41" spans="1:14">
      <c r="B41" s="96" t="s">
        <v>11</v>
      </c>
      <c r="C41" s="97" t="s">
        <v>29</v>
      </c>
      <c r="D41" s="44" t="s">
        <v>32</v>
      </c>
      <c r="E41" s="44" t="s">
        <v>12</v>
      </c>
      <c r="F41" s="44" t="s">
        <v>13</v>
      </c>
      <c r="G41" s="44" t="s">
        <v>14</v>
      </c>
      <c r="H41" s="44"/>
      <c r="I41" s="98" t="s">
        <v>15</v>
      </c>
      <c r="J41" s="44" t="s">
        <v>16</v>
      </c>
      <c r="K41" s="44" t="s">
        <v>17</v>
      </c>
      <c r="L41" s="99" t="s">
        <v>18</v>
      </c>
    </row>
    <row r="42" spans="1:14">
      <c r="B42" s="104" t="s">
        <v>19</v>
      </c>
      <c r="C42" s="105" t="s">
        <v>87</v>
      </c>
      <c r="D42" s="46">
        <f>SUM(E42:G42)</f>
        <v>4</v>
      </c>
      <c r="E42" s="106">
        <f>SUMPRODUCT(($C$4:$C$13=$C42)*($K$4:$K$13=3))+SUMPRODUCT(($E$4:$E$13=$C42)*($L$4:$L$13=3))</f>
        <v>1</v>
      </c>
      <c r="F42" s="106">
        <f>SUMPRODUCT(($C$4:$C$13=$C42)*($K$4:$K$13=1))+SUMPRODUCT(($E$4:$E$13=$C42)*($L$4:$L$13=1))</f>
        <v>0</v>
      </c>
      <c r="G42" s="106">
        <f>SUMPRODUCT(($C$4:$C$13=$C42)*($K$4:$K$13=0))+SUMPRODUCT(($E$4:$E$13=$C42)*($L$4:$L$13=0))</f>
        <v>3</v>
      </c>
      <c r="H42" s="106"/>
      <c r="I42" s="106">
        <f>(E42*3)+(F42)</f>
        <v>3</v>
      </c>
      <c r="J42" s="106">
        <f>SUMIF($C$4:$C$13,C42,$G$4:$G$13)+SUMIF($E$4:$E$13,C42,$I$4:$I$13)</f>
        <v>12</v>
      </c>
      <c r="K42" s="106">
        <f>SUMIF($C$4:$C$13,C42,$I$4:$I$13)+SUMIF($E$4:$E$13,C42,$G$4:$G$13)</f>
        <v>17</v>
      </c>
      <c r="L42" s="107">
        <f>J42-K42</f>
        <v>-5</v>
      </c>
    </row>
    <row r="43" spans="1:14">
      <c r="B43" s="82" t="s">
        <v>19</v>
      </c>
      <c r="C43" s="75" t="s">
        <v>52</v>
      </c>
      <c r="D43" s="46">
        <f t="shared" ref="D43:D46" si="8">SUM(E43:G43)</f>
        <v>4</v>
      </c>
      <c r="E43" s="76">
        <f>SUMPRODUCT(($C$4:$C$13=$C43)*($K$4:$K$13=3))+SUMPRODUCT(($E$4:$E$13=$C43)*($L$4:$L$13=3))</f>
        <v>3</v>
      </c>
      <c r="F43" s="76">
        <f>SUMPRODUCT(($C$4:$C$13=$C43)*($K$4:$K$13=1))+SUMPRODUCT(($E$4:$E$13=$C43)*($L$4:$L$13=1))</f>
        <v>0</v>
      </c>
      <c r="G43" s="76">
        <f>SUMPRODUCT(($C$4:$C$13=$C43)*($K$4:$K$13=0))+SUMPRODUCT(($E$4:$E$13=$C43)*($L$4:$L$13=0))</f>
        <v>1</v>
      </c>
      <c r="H43" s="76"/>
      <c r="I43" s="76">
        <f t="shared" ref="I43:I46" si="9">(E43*3)+(F43)</f>
        <v>9</v>
      </c>
      <c r="J43" s="76">
        <f t="shared" ref="J43:J46" si="10">SUMIF($C$4:$C$13,C43,$G$4:$G$13)+SUMIF($E$4:$E$13,C43,$I$4:$I$13)</f>
        <v>16</v>
      </c>
      <c r="K43" s="76">
        <f t="shared" ref="K43:K46" si="11">SUMIF($C$4:$C$13,C43,$I$4:$I$13)+SUMIF($E$4:$E$13,C43,$G$4:$G$13)</f>
        <v>7</v>
      </c>
      <c r="L43" s="83">
        <f t="shared" ref="L43:L46" si="12">J43-K43</f>
        <v>9</v>
      </c>
    </row>
    <row r="44" spans="1:14">
      <c r="B44" s="82" t="s">
        <v>19</v>
      </c>
      <c r="C44" s="75" t="s">
        <v>56</v>
      </c>
      <c r="D44" s="46">
        <f t="shared" si="8"/>
        <v>4</v>
      </c>
      <c r="E44" s="76">
        <f>SUMPRODUCT(($C$4:$C$13=$C44)*($K$4:$K$13=3))+SUMPRODUCT(($E$4:$E$13=$C44)*($L$4:$L$13=3))</f>
        <v>4</v>
      </c>
      <c r="F44" s="76">
        <f>SUMPRODUCT(($C$4:$C$13=$C44)*($K$4:$K$13=1))+SUMPRODUCT(($E$4:$E$13=$C44)*($L$4:$L$13=1))</f>
        <v>0</v>
      </c>
      <c r="G44" s="76">
        <f>SUMPRODUCT(($C$4:$C$13=$C44)*($K$4:$K$13=0))+SUMPRODUCT(($E$4:$E$13=$C44)*($L$4:$L$13=0))</f>
        <v>0</v>
      </c>
      <c r="H44" s="76"/>
      <c r="I44" s="76">
        <f t="shared" si="9"/>
        <v>12</v>
      </c>
      <c r="J44" s="76">
        <f t="shared" si="10"/>
        <v>18</v>
      </c>
      <c r="K44" s="76">
        <f t="shared" si="11"/>
        <v>10</v>
      </c>
      <c r="L44" s="83">
        <f t="shared" si="12"/>
        <v>8</v>
      </c>
    </row>
    <row r="45" spans="1:14">
      <c r="B45" s="82" t="s">
        <v>19</v>
      </c>
      <c r="C45" s="75" t="s">
        <v>35</v>
      </c>
      <c r="D45" s="46">
        <f t="shared" si="8"/>
        <v>4</v>
      </c>
      <c r="E45" s="76">
        <f>SUMPRODUCT(($C$4:$C$13=$C45)*($K$4:$K$13=3))+SUMPRODUCT(($E$4:$E$13=$C45)*($L$4:$L$13=3))</f>
        <v>1</v>
      </c>
      <c r="F45" s="76">
        <f>SUMPRODUCT(($C$4:$C$13=$C45)*($K$4:$K$13=1))+SUMPRODUCT(($E$4:$E$13=$C45)*($L$4:$L$13=1))</f>
        <v>0</v>
      </c>
      <c r="G45" s="76">
        <f>SUMPRODUCT(($C$4:$C$13=$C45)*($K$4:$K$13=0))+SUMPRODUCT(($E$4:$E$13=$C45)*($L$4:$L$13=0))</f>
        <v>3</v>
      </c>
      <c r="H45" s="76"/>
      <c r="I45" s="76">
        <f t="shared" si="9"/>
        <v>3</v>
      </c>
      <c r="J45" s="76">
        <f t="shared" si="10"/>
        <v>8</v>
      </c>
      <c r="K45" s="76">
        <f t="shared" si="11"/>
        <v>14</v>
      </c>
      <c r="L45" s="83">
        <f t="shared" si="12"/>
        <v>-6</v>
      </c>
    </row>
    <row r="46" spans="1:14">
      <c r="B46" s="84" t="s">
        <v>19</v>
      </c>
      <c r="C46" s="85" t="s">
        <v>4</v>
      </c>
      <c r="D46" s="249">
        <f t="shared" si="8"/>
        <v>4</v>
      </c>
      <c r="E46" s="86">
        <f>SUMPRODUCT(($C$4:$C$13=$C46)*($K$4:$K$13=3))+SUMPRODUCT(($E$4:$E$13=$C46)*($L$4:$L$13=3))</f>
        <v>1</v>
      </c>
      <c r="F46" s="86">
        <f>SUMPRODUCT(($C$4:$C$13=$C46)*($K$4:$K$13=1))+SUMPRODUCT(($E$4:$E$13=$C46)*($L$4:$L$13=1))</f>
        <v>0</v>
      </c>
      <c r="G46" s="86">
        <f>SUMPRODUCT(($C$4:$C$13=$C46)*($K$4:$K$13=0))+SUMPRODUCT(($E$4:$E$13=$C46)*($L$4:$L$13=0))</f>
        <v>3</v>
      </c>
      <c r="H46" s="86"/>
      <c r="I46" s="86">
        <f t="shared" si="9"/>
        <v>3</v>
      </c>
      <c r="J46" s="86">
        <f t="shared" si="10"/>
        <v>13</v>
      </c>
      <c r="K46" s="86">
        <f t="shared" si="11"/>
        <v>19</v>
      </c>
      <c r="L46" s="87">
        <f t="shared" si="12"/>
        <v>-6</v>
      </c>
    </row>
    <row r="47" spans="1:14">
      <c r="B47" s="31"/>
      <c r="C47" s="31"/>
      <c r="D47" s="16"/>
      <c r="E47" s="27"/>
      <c r="F47" s="27"/>
    </row>
    <row r="48" spans="1:14">
      <c r="B48" s="96" t="s">
        <v>11</v>
      </c>
      <c r="C48" s="97" t="s">
        <v>29</v>
      </c>
      <c r="D48" s="44" t="s">
        <v>32</v>
      </c>
      <c r="E48" s="44" t="s">
        <v>12</v>
      </c>
      <c r="F48" s="44" t="s">
        <v>13</v>
      </c>
      <c r="G48" s="44" t="s">
        <v>14</v>
      </c>
      <c r="H48" s="44"/>
      <c r="I48" s="98" t="s">
        <v>15</v>
      </c>
      <c r="J48" s="44" t="s">
        <v>16</v>
      </c>
      <c r="K48" s="44" t="s">
        <v>17</v>
      </c>
      <c r="L48" s="99" t="s">
        <v>18</v>
      </c>
    </row>
    <row r="49" spans="2:12">
      <c r="B49" s="100" t="s">
        <v>65</v>
      </c>
      <c r="C49" s="101" t="s">
        <v>55</v>
      </c>
      <c r="D49" s="102">
        <f t="shared" ref="D49:D55" si="13">SUM(E49:G49)</f>
        <v>4</v>
      </c>
      <c r="E49" s="102">
        <f>SUMPRODUCT(($C$16:$C$37=$C49)*($K$16:$K$37=3))+SUMPRODUCT(($E$16:$E$37=$C49)*($L$16:$L$37=3))</f>
        <v>3</v>
      </c>
      <c r="F49" s="102">
        <f>SUMPRODUCT(($C$16:$C$37=$C49)*($K$16:$K$37=1))+SUMPRODUCT(($E$16:$E$37=$C49)*($L$16:$L$37=1))</f>
        <v>0</v>
      </c>
      <c r="G49" s="102">
        <f>SUMPRODUCT(($C$16:$C$37=$C49)*($K$16:$K$37=0))+SUMPRODUCT(($E$16:$E$37=$C49)*($L$16:$L$37=0))</f>
        <v>1</v>
      </c>
      <c r="H49" s="102"/>
      <c r="I49" s="102">
        <f>(E49*3)+(F49)</f>
        <v>9</v>
      </c>
      <c r="J49" s="102">
        <f>SUMIF($C$16:$C$37,C49,$G$16:$G$37)+SUMIF($E$16:$E$37,C49,$I$16:$I$37)</f>
        <v>31</v>
      </c>
      <c r="K49" s="102">
        <f>SUMIF($C$16:$C$37,C49,$I$16:$I$37)+SUMIF($E$16:$E$37,C49,$G$16:$G$37)</f>
        <v>14</v>
      </c>
      <c r="L49" s="103">
        <f>J49-K49</f>
        <v>17</v>
      </c>
    </row>
    <row r="50" spans="2:12">
      <c r="B50" s="100" t="s">
        <v>65</v>
      </c>
      <c r="C50" s="101" t="s">
        <v>36</v>
      </c>
      <c r="D50" s="102">
        <f t="shared" si="13"/>
        <v>4</v>
      </c>
      <c r="E50" s="102">
        <f t="shared" ref="E50:E55" si="14">SUMPRODUCT(($C$16:$C$37=$C50)*($K$16:$K$37=3))+SUMPRODUCT(($E$16:$E$37=$C50)*($L$16:$L$37=3))</f>
        <v>2</v>
      </c>
      <c r="F50" s="102">
        <f t="shared" ref="F50:F55" si="15">SUMPRODUCT(($C$16:$C$37=$C50)*($K$16:$K$37=1))+SUMPRODUCT(($E$16:$E$37=$C50)*($L$16:$L$37=1))</f>
        <v>0</v>
      </c>
      <c r="G50" s="102">
        <f t="shared" ref="G50:G55" si="16">SUMPRODUCT(($C$16:$C$37=$C50)*($K$16:$K$37=0))+SUMPRODUCT(($E$16:$E$37=$C50)*($L$16:$L$37=0))</f>
        <v>2</v>
      </c>
      <c r="H50" s="102"/>
      <c r="I50" s="102">
        <f t="shared" ref="I50:I55" si="17">(E50*3)+(F50)</f>
        <v>6</v>
      </c>
      <c r="J50" s="102">
        <f t="shared" ref="J50:J55" si="18">SUMIF($C$16:$C$37,C50,$G$16:$G$37)+SUMIF($E$16:$E$37,C50,$I$16:$I$37)</f>
        <v>12</v>
      </c>
      <c r="K50" s="102">
        <f t="shared" ref="K50:K55" si="19">SUMIF($C$16:$C$37,C50,$I$16:$I$37)+SUMIF($E$16:$E$37,C50,$G$16:$G$37)</f>
        <v>15</v>
      </c>
      <c r="L50" s="103">
        <f t="shared" ref="L50:L55" si="20">J50-K50</f>
        <v>-3</v>
      </c>
    </row>
    <row r="51" spans="2:12">
      <c r="B51" s="100" t="s">
        <v>65</v>
      </c>
      <c r="C51" s="101" t="s">
        <v>9</v>
      </c>
      <c r="D51" s="102">
        <f t="shared" si="13"/>
        <v>4</v>
      </c>
      <c r="E51" s="102">
        <f t="shared" si="14"/>
        <v>1</v>
      </c>
      <c r="F51" s="102">
        <f t="shared" si="15"/>
        <v>0</v>
      </c>
      <c r="G51" s="102">
        <f t="shared" si="16"/>
        <v>3</v>
      </c>
      <c r="H51" s="102"/>
      <c r="I51" s="102">
        <f t="shared" si="17"/>
        <v>3</v>
      </c>
      <c r="J51" s="102">
        <f t="shared" si="18"/>
        <v>29</v>
      </c>
      <c r="K51" s="102">
        <f t="shared" si="19"/>
        <v>24</v>
      </c>
      <c r="L51" s="103">
        <f t="shared" si="20"/>
        <v>5</v>
      </c>
    </row>
    <row r="52" spans="2:12">
      <c r="B52" s="100" t="s">
        <v>65</v>
      </c>
      <c r="C52" s="101" t="s">
        <v>26</v>
      </c>
      <c r="D52" s="102">
        <f t="shared" si="13"/>
        <v>4</v>
      </c>
      <c r="E52" s="102">
        <f t="shared" si="14"/>
        <v>4</v>
      </c>
      <c r="F52" s="102">
        <f t="shared" si="15"/>
        <v>0</v>
      </c>
      <c r="G52" s="102">
        <f t="shared" si="16"/>
        <v>0</v>
      </c>
      <c r="H52" s="102"/>
      <c r="I52" s="102">
        <f t="shared" si="17"/>
        <v>12</v>
      </c>
      <c r="J52" s="102">
        <f t="shared" si="18"/>
        <v>23</v>
      </c>
      <c r="K52" s="102">
        <f t="shared" si="19"/>
        <v>5</v>
      </c>
      <c r="L52" s="103">
        <f t="shared" si="20"/>
        <v>18</v>
      </c>
    </row>
    <row r="53" spans="2:12">
      <c r="B53" s="100" t="s">
        <v>65</v>
      </c>
      <c r="C53" s="101" t="s">
        <v>27</v>
      </c>
      <c r="D53" s="102">
        <f t="shared" si="13"/>
        <v>4</v>
      </c>
      <c r="E53" s="102">
        <f t="shared" si="14"/>
        <v>3</v>
      </c>
      <c r="F53" s="102">
        <f t="shared" si="15"/>
        <v>0</v>
      </c>
      <c r="G53" s="102">
        <f t="shared" si="16"/>
        <v>1</v>
      </c>
      <c r="H53" s="102"/>
      <c r="I53" s="102">
        <f t="shared" si="17"/>
        <v>9</v>
      </c>
      <c r="J53" s="102">
        <f t="shared" si="18"/>
        <v>29</v>
      </c>
      <c r="K53" s="102">
        <f t="shared" si="19"/>
        <v>16</v>
      </c>
      <c r="L53" s="103">
        <f t="shared" si="20"/>
        <v>13</v>
      </c>
    </row>
    <row r="54" spans="2:12">
      <c r="B54" s="100" t="s">
        <v>65</v>
      </c>
      <c r="C54" s="101" t="s">
        <v>3</v>
      </c>
      <c r="D54" s="102">
        <f t="shared" si="13"/>
        <v>4</v>
      </c>
      <c r="E54" s="102">
        <f t="shared" si="14"/>
        <v>1</v>
      </c>
      <c r="F54" s="102">
        <f t="shared" si="15"/>
        <v>0</v>
      </c>
      <c r="G54" s="102">
        <f t="shared" si="16"/>
        <v>3</v>
      </c>
      <c r="H54" s="102"/>
      <c r="I54" s="102">
        <f t="shared" si="17"/>
        <v>3</v>
      </c>
      <c r="J54" s="102">
        <f t="shared" si="18"/>
        <v>10</v>
      </c>
      <c r="K54" s="102">
        <f t="shared" si="19"/>
        <v>16</v>
      </c>
      <c r="L54" s="103">
        <f t="shared" si="20"/>
        <v>-6</v>
      </c>
    </row>
    <row r="55" spans="2:12">
      <c r="B55" s="232" t="s">
        <v>65</v>
      </c>
      <c r="C55" s="233" t="s">
        <v>53</v>
      </c>
      <c r="D55" s="234">
        <f t="shared" si="13"/>
        <v>4</v>
      </c>
      <c r="E55" s="234">
        <f t="shared" si="14"/>
        <v>0</v>
      </c>
      <c r="F55" s="234">
        <f t="shared" si="15"/>
        <v>0</v>
      </c>
      <c r="G55" s="234">
        <f t="shared" si="16"/>
        <v>4</v>
      </c>
      <c r="H55" s="234"/>
      <c r="I55" s="234">
        <f t="shared" si="17"/>
        <v>0</v>
      </c>
      <c r="J55" s="234">
        <f t="shared" si="18"/>
        <v>2</v>
      </c>
      <c r="K55" s="234">
        <f t="shared" si="19"/>
        <v>46</v>
      </c>
      <c r="L55" s="247">
        <f t="shared" si="20"/>
        <v>-44</v>
      </c>
    </row>
  </sheetData>
  <mergeCells count="4">
    <mergeCell ref="D40:G40"/>
    <mergeCell ref="J40:L40"/>
    <mergeCell ref="G2:I2"/>
    <mergeCell ref="K2:L2"/>
  </mergeCells>
  <pageMargins left="0.70866141732283472" right="0.47244094488188981" top="0.43307086614173229" bottom="0.55118110236220474" header="0.31496062992125984" footer="0.31496062992125984"/>
  <pageSetup paperSize="9" scale="74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9"/>
  <sheetViews>
    <sheetView workbookViewId="0">
      <selection activeCell="E15" sqref="E15"/>
    </sheetView>
  </sheetViews>
  <sheetFormatPr defaultRowHeight="12.75"/>
  <cols>
    <col min="1" max="1" width="16" style="8" customWidth="1"/>
    <col min="2" max="2" width="8.28515625" style="8" customWidth="1"/>
    <col min="3" max="3" width="20.42578125" style="8" customWidth="1"/>
    <col min="4" max="4" width="5.85546875" style="8" bestFit="1" customWidth="1"/>
    <col min="5" max="5" width="20.42578125" style="8" customWidth="1"/>
    <col min="6" max="6" width="9.140625" style="8"/>
    <col min="7" max="7" width="7" style="16" customWidth="1"/>
    <col min="8" max="8" width="2.140625" style="16" customWidth="1"/>
    <col min="9" max="9" width="7" style="18" customWidth="1"/>
    <col min="10" max="12" width="7" style="8" customWidth="1"/>
    <col min="13" max="14" width="49.42578125" style="8" customWidth="1"/>
    <col min="15" max="16384" width="9.140625" style="8"/>
  </cols>
  <sheetData>
    <row r="1" spans="1:14" ht="15">
      <c r="A1" s="15" t="s">
        <v>47</v>
      </c>
      <c r="B1" s="15"/>
      <c r="C1" s="16"/>
      <c r="E1" s="16"/>
      <c r="G1" s="17"/>
      <c r="H1" s="17"/>
    </row>
    <row r="2" spans="1:14" ht="15">
      <c r="A2" s="15"/>
      <c r="B2" s="15"/>
      <c r="C2" s="16"/>
      <c r="E2" s="16"/>
      <c r="G2" s="259" t="s">
        <v>23</v>
      </c>
      <c r="H2" s="259"/>
      <c r="I2" s="259"/>
      <c r="K2" s="259" t="s">
        <v>22</v>
      </c>
      <c r="L2" s="259"/>
      <c r="M2" s="19"/>
      <c r="N2" s="19"/>
    </row>
    <row r="3" spans="1:14" s="19" customFormat="1">
      <c r="A3" s="38" t="s">
        <v>2</v>
      </c>
      <c r="B3" s="225" t="s">
        <v>57</v>
      </c>
      <c r="C3" s="49" t="s">
        <v>20</v>
      </c>
      <c r="D3" s="14"/>
      <c r="E3" s="39" t="s">
        <v>21</v>
      </c>
      <c r="F3" s="48"/>
      <c r="G3" s="41" t="s">
        <v>20</v>
      </c>
      <c r="H3" s="42"/>
      <c r="I3" s="43" t="s">
        <v>21</v>
      </c>
      <c r="J3" s="40"/>
      <c r="K3" s="44" t="s">
        <v>20</v>
      </c>
      <c r="L3" s="45" t="s">
        <v>21</v>
      </c>
      <c r="M3" s="138" t="s">
        <v>28</v>
      </c>
      <c r="N3" s="139" t="s">
        <v>34</v>
      </c>
    </row>
    <row r="4" spans="1:14">
      <c r="A4" s="148" t="s">
        <v>31</v>
      </c>
      <c r="B4" s="221" t="s">
        <v>125</v>
      </c>
      <c r="C4" s="149"/>
      <c r="D4" s="150"/>
      <c r="E4" s="151"/>
      <c r="F4" s="152" t="s">
        <v>5</v>
      </c>
      <c r="G4" s="153"/>
      <c r="H4" s="154"/>
      <c r="I4" s="153"/>
      <c r="J4" s="155"/>
      <c r="K4" s="156" t="str">
        <f>IF(G4="","",IF(G4&gt;I4,3,IF(G4=I4,1,IF(G4&lt;I4,0,""))))</f>
        <v/>
      </c>
      <c r="L4" s="157" t="str">
        <f>IF(I4="","",IF(I4&gt;G4,3,IF(I4=G4,1,IF(I4&lt;G4,0,""))))</f>
        <v/>
      </c>
      <c r="M4" s="147"/>
      <c r="N4" s="146"/>
    </row>
    <row r="5" spans="1:14">
      <c r="A5" s="158" t="s">
        <v>77</v>
      </c>
      <c r="B5" s="222" t="s">
        <v>126</v>
      </c>
      <c r="C5" s="159"/>
      <c r="D5" s="160"/>
      <c r="E5" s="161"/>
      <c r="F5" s="162" t="s">
        <v>5</v>
      </c>
      <c r="G5" s="163"/>
      <c r="H5" s="164"/>
      <c r="I5" s="163"/>
      <c r="J5" s="165"/>
      <c r="K5" s="166" t="str">
        <f t="shared" ref="K5:K13" si="0">IF(G5="","",IF(G5&gt;I5,3,IF(G5=I5,1,IF(G5&lt;I5,0,""))))</f>
        <v/>
      </c>
      <c r="L5" s="167" t="str">
        <f t="shared" ref="L5:L13" si="1">IF(I5="","",IF(I5&gt;G5,3,IF(I5=G5,1,IF(I5&lt;G5,0,""))))</f>
        <v/>
      </c>
      <c r="M5" s="118"/>
      <c r="N5" s="119"/>
    </row>
    <row r="6" spans="1:14">
      <c r="A6" s="158" t="s">
        <v>78</v>
      </c>
      <c r="B6" s="222" t="s">
        <v>127</v>
      </c>
      <c r="C6" s="159"/>
      <c r="D6" s="160"/>
      <c r="E6" s="161"/>
      <c r="F6" s="162" t="s">
        <v>5</v>
      </c>
      <c r="G6" s="163"/>
      <c r="H6" s="164"/>
      <c r="I6" s="163"/>
      <c r="J6" s="165"/>
      <c r="K6" s="166" t="str">
        <f t="shared" si="0"/>
        <v/>
      </c>
      <c r="L6" s="167" t="str">
        <f t="shared" si="1"/>
        <v/>
      </c>
      <c r="M6" s="118"/>
      <c r="N6" s="119"/>
    </row>
    <row r="7" spans="1:14">
      <c r="A7" s="158" t="s">
        <v>79</v>
      </c>
      <c r="B7" s="222" t="s">
        <v>128</v>
      </c>
      <c r="C7" s="159"/>
      <c r="D7" s="160"/>
      <c r="E7" s="161"/>
      <c r="F7" s="162" t="s">
        <v>5</v>
      </c>
      <c r="G7" s="163"/>
      <c r="H7" s="164"/>
      <c r="I7" s="163"/>
      <c r="J7" s="165"/>
      <c r="K7" s="166" t="str">
        <f t="shared" si="0"/>
        <v/>
      </c>
      <c r="L7" s="167" t="str">
        <f t="shared" si="1"/>
        <v/>
      </c>
      <c r="M7" s="118"/>
      <c r="N7" s="119"/>
    </row>
    <row r="8" spans="1:14">
      <c r="A8" s="212" t="s">
        <v>80</v>
      </c>
      <c r="B8" s="223" t="s">
        <v>129</v>
      </c>
      <c r="C8" s="159"/>
      <c r="D8" s="160"/>
      <c r="E8" s="161"/>
      <c r="F8" s="162" t="s">
        <v>5</v>
      </c>
      <c r="G8" s="163"/>
      <c r="H8" s="164"/>
      <c r="I8" s="163"/>
      <c r="J8" s="165"/>
      <c r="K8" s="166" t="str">
        <f t="shared" si="0"/>
        <v/>
      </c>
      <c r="L8" s="167" t="str">
        <f t="shared" si="1"/>
        <v/>
      </c>
      <c r="M8" s="118"/>
      <c r="N8" s="119"/>
    </row>
    <row r="9" spans="1:14">
      <c r="A9" s="158" t="s">
        <v>81</v>
      </c>
      <c r="B9" s="223" t="s">
        <v>130</v>
      </c>
      <c r="C9" s="159"/>
      <c r="D9" s="160"/>
      <c r="E9" s="161"/>
      <c r="F9" s="162" t="s">
        <v>5</v>
      </c>
      <c r="G9" s="163"/>
      <c r="H9" s="164"/>
      <c r="I9" s="163"/>
      <c r="J9" s="165"/>
      <c r="K9" s="166" t="str">
        <f t="shared" si="0"/>
        <v/>
      </c>
      <c r="L9" s="167" t="str">
        <f t="shared" si="1"/>
        <v/>
      </c>
      <c r="M9" s="118"/>
      <c r="N9" s="119"/>
    </row>
    <row r="10" spans="1:14">
      <c r="A10" s="158" t="s">
        <v>82</v>
      </c>
      <c r="B10" s="222" t="s">
        <v>131</v>
      </c>
      <c r="C10" s="159"/>
      <c r="D10" s="160"/>
      <c r="E10" s="161"/>
      <c r="F10" s="162" t="s">
        <v>5</v>
      </c>
      <c r="G10" s="163"/>
      <c r="H10" s="164"/>
      <c r="I10" s="163"/>
      <c r="J10" s="165"/>
      <c r="K10" s="166" t="str">
        <f t="shared" si="0"/>
        <v/>
      </c>
      <c r="L10" s="167" t="str">
        <f t="shared" si="1"/>
        <v/>
      </c>
      <c r="M10" s="118"/>
      <c r="N10" s="119"/>
    </row>
    <row r="11" spans="1:14">
      <c r="A11" s="158" t="s">
        <v>83</v>
      </c>
      <c r="B11" s="222" t="s">
        <v>132</v>
      </c>
      <c r="C11" s="159"/>
      <c r="D11" s="160"/>
      <c r="E11" s="161"/>
      <c r="F11" s="162" t="s">
        <v>5</v>
      </c>
      <c r="G11" s="163"/>
      <c r="H11" s="164"/>
      <c r="I11" s="163"/>
      <c r="J11" s="165"/>
      <c r="K11" s="166" t="str">
        <f t="shared" si="0"/>
        <v/>
      </c>
      <c r="L11" s="167" t="str">
        <f t="shared" si="1"/>
        <v/>
      </c>
      <c r="M11" s="118"/>
      <c r="N11" s="119"/>
    </row>
    <row r="12" spans="1:14">
      <c r="A12" s="158" t="s">
        <v>84</v>
      </c>
      <c r="B12" s="222" t="s">
        <v>133</v>
      </c>
      <c r="C12" s="159"/>
      <c r="D12" s="160"/>
      <c r="E12" s="161"/>
      <c r="F12" s="162" t="s">
        <v>5</v>
      </c>
      <c r="G12" s="163"/>
      <c r="H12" s="164"/>
      <c r="I12" s="163"/>
      <c r="J12" s="165"/>
      <c r="K12" s="166" t="str">
        <f t="shared" si="0"/>
        <v/>
      </c>
      <c r="L12" s="167" t="str">
        <f t="shared" si="1"/>
        <v/>
      </c>
      <c r="M12" s="118"/>
      <c r="N12" s="119"/>
    </row>
    <row r="13" spans="1:14">
      <c r="A13" s="168" t="s">
        <v>85</v>
      </c>
      <c r="B13" s="224" t="s">
        <v>134</v>
      </c>
      <c r="C13" s="169"/>
      <c r="D13" s="170"/>
      <c r="E13" s="171"/>
      <c r="F13" s="172" t="s">
        <v>5</v>
      </c>
      <c r="G13" s="173"/>
      <c r="H13" s="174"/>
      <c r="I13" s="173"/>
      <c r="J13" s="175"/>
      <c r="K13" s="176" t="str">
        <f t="shared" si="0"/>
        <v/>
      </c>
      <c r="L13" s="177" t="str">
        <f t="shared" si="1"/>
        <v/>
      </c>
      <c r="M13" s="120"/>
      <c r="N13" s="121"/>
    </row>
    <row r="14" spans="1:14">
      <c r="A14" s="20"/>
      <c r="B14" s="20"/>
      <c r="C14" s="13"/>
      <c r="D14" s="21"/>
      <c r="E14" s="13"/>
      <c r="F14" s="22"/>
      <c r="G14" s="23"/>
      <c r="H14" s="24"/>
      <c r="I14" s="25"/>
      <c r="J14" s="25"/>
      <c r="K14" s="21"/>
      <c r="L14" s="21"/>
    </row>
    <row r="15" spans="1:14">
      <c r="A15" s="38" t="s">
        <v>0</v>
      </c>
      <c r="B15" s="225" t="s">
        <v>57</v>
      </c>
      <c r="C15" s="49"/>
      <c r="D15" s="52"/>
      <c r="E15" s="39"/>
      <c r="F15" s="48"/>
      <c r="G15" s="41" t="s">
        <v>20</v>
      </c>
      <c r="H15" s="42"/>
      <c r="I15" s="43" t="s">
        <v>21</v>
      </c>
      <c r="J15" s="40"/>
      <c r="K15" s="44" t="s">
        <v>20</v>
      </c>
      <c r="L15" s="45" t="s">
        <v>21</v>
      </c>
      <c r="M15" s="138" t="s">
        <v>28</v>
      </c>
      <c r="N15" s="139" t="s">
        <v>34</v>
      </c>
    </row>
    <row r="16" spans="1:14">
      <c r="A16" s="179" t="s">
        <v>31</v>
      </c>
      <c r="B16" s="226" t="s">
        <v>135</v>
      </c>
      <c r="C16" s="180"/>
      <c r="D16" s="181"/>
      <c r="E16" s="182"/>
      <c r="F16" s="183" t="s">
        <v>74</v>
      </c>
      <c r="G16" s="184"/>
      <c r="H16" s="185"/>
      <c r="I16" s="184"/>
      <c r="J16" s="186"/>
      <c r="K16" s="187" t="str">
        <f>IF(G16="","",IF(G16&gt;I16,3,IF(G16=I16,1,IF(G16&lt;I16,0,""))))</f>
        <v/>
      </c>
      <c r="L16" s="188" t="str">
        <f>IF(I16="","",IF(I16&gt;G16,3,IF(I16=G16,1,IF(I16&lt;G16,0,""))))</f>
        <v/>
      </c>
      <c r="M16" s="122"/>
      <c r="N16" s="123"/>
    </row>
    <row r="17" spans="1:14">
      <c r="A17" s="189" t="s">
        <v>77</v>
      </c>
      <c r="B17" s="227" t="s">
        <v>136</v>
      </c>
      <c r="C17" s="190"/>
      <c r="D17" s="191"/>
      <c r="E17" s="192"/>
      <c r="F17" s="193" t="s">
        <v>74</v>
      </c>
      <c r="G17" s="194"/>
      <c r="H17" s="195"/>
      <c r="I17" s="194"/>
      <c r="J17" s="196"/>
      <c r="K17" s="197" t="str">
        <f t="shared" ref="K17:K25" si="2">IF(G17="","",IF(G17&gt;I17,3,IF(G17=I17,1,IF(G17&lt;I17,0,""))))</f>
        <v/>
      </c>
      <c r="L17" s="198" t="str">
        <f t="shared" ref="L17:L25" si="3">IF(I17="","",IF(I17&gt;G17,3,IF(I17=G17,1,IF(I17&lt;G17,0,""))))</f>
        <v/>
      </c>
      <c r="M17" s="124"/>
      <c r="N17" s="125"/>
    </row>
    <row r="18" spans="1:14">
      <c r="A18" s="189" t="s">
        <v>78</v>
      </c>
      <c r="B18" s="227" t="s">
        <v>137</v>
      </c>
      <c r="C18" s="190"/>
      <c r="D18" s="191"/>
      <c r="E18" s="192"/>
      <c r="F18" s="193" t="s">
        <v>74</v>
      </c>
      <c r="G18" s="194"/>
      <c r="H18" s="195"/>
      <c r="I18" s="194"/>
      <c r="J18" s="196"/>
      <c r="K18" s="197" t="str">
        <f t="shared" si="2"/>
        <v/>
      </c>
      <c r="L18" s="198" t="str">
        <f t="shared" si="3"/>
        <v/>
      </c>
      <c r="M18" s="124"/>
      <c r="N18" s="125"/>
    </row>
    <row r="19" spans="1:14">
      <c r="A19" s="189" t="s">
        <v>79</v>
      </c>
      <c r="B19" s="227" t="s">
        <v>138</v>
      </c>
      <c r="C19" s="190"/>
      <c r="D19" s="191"/>
      <c r="E19" s="192"/>
      <c r="F19" s="193" t="s">
        <v>74</v>
      </c>
      <c r="G19" s="194"/>
      <c r="H19" s="195"/>
      <c r="I19" s="194"/>
      <c r="J19" s="196"/>
      <c r="K19" s="197" t="str">
        <f t="shared" si="2"/>
        <v/>
      </c>
      <c r="L19" s="198" t="str">
        <f t="shared" si="3"/>
        <v/>
      </c>
      <c r="M19" s="124"/>
      <c r="N19" s="125"/>
    </row>
    <row r="20" spans="1:14">
      <c r="A20" s="189" t="s">
        <v>80</v>
      </c>
      <c r="B20" s="227" t="s">
        <v>139</v>
      </c>
      <c r="C20" s="190"/>
      <c r="D20" s="191"/>
      <c r="E20" s="192"/>
      <c r="F20" s="193" t="s">
        <v>74</v>
      </c>
      <c r="G20" s="194"/>
      <c r="H20" s="195"/>
      <c r="I20" s="194"/>
      <c r="J20" s="196"/>
      <c r="K20" s="197" t="str">
        <f t="shared" si="2"/>
        <v/>
      </c>
      <c r="L20" s="198" t="str">
        <f t="shared" si="3"/>
        <v/>
      </c>
      <c r="M20" s="178"/>
      <c r="N20" s="209"/>
    </row>
    <row r="21" spans="1:14">
      <c r="A21" s="189" t="s">
        <v>81</v>
      </c>
      <c r="B21" s="227" t="s">
        <v>140</v>
      </c>
      <c r="C21" s="190"/>
      <c r="D21" s="191"/>
      <c r="E21" s="192"/>
      <c r="F21" s="193" t="s">
        <v>74</v>
      </c>
      <c r="G21" s="194"/>
      <c r="H21" s="195"/>
      <c r="I21" s="194"/>
      <c r="J21" s="196"/>
      <c r="K21" s="197" t="str">
        <f t="shared" si="2"/>
        <v/>
      </c>
      <c r="L21" s="198" t="str">
        <f t="shared" si="3"/>
        <v/>
      </c>
      <c r="M21" s="178"/>
      <c r="N21" s="209"/>
    </row>
    <row r="22" spans="1:14">
      <c r="A22" s="189" t="s">
        <v>82</v>
      </c>
      <c r="B22" s="227" t="s">
        <v>141</v>
      </c>
      <c r="C22" s="190"/>
      <c r="D22" s="191"/>
      <c r="E22" s="192"/>
      <c r="F22" s="193" t="s">
        <v>74</v>
      </c>
      <c r="G22" s="194"/>
      <c r="H22" s="195"/>
      <c r="I22" s="194"/>
      <c r="J22" s="196"/>
      <c r="K22" s="197" t="str">
        <f t="shared" si="2"/>
        <v/>
      </c>
      <c r="L22" s="198" t="str">
        <f t="shared" si="3"/>
        <v/>
      </c>
      <c r="M22" s="126"/>
      <c r="N22" s="127"/>
    </row>
    <row r="23" spans="1:14">
      <c r="A23" s="189" t="s">
        <v>83</v>
      </c>
      <c r="B23" s="227" t="s">
        <v>142</v>
      </c>
      <c r="C23" s="190"/>
      <c r="D23" s="191"/>
      <c r="E23" s="192"/>
      <c r="F23" s="193" t="s">
        <v>74</v>
      </c>
      <c r="G23" s="194"/>
      <c r="H23" s="195"/>
      <c r="I23" s="194"/>
      <c r="J23" s="196"/>
      <c r="K23" s="197" t="str">
        <f t="shared" si="2"/>
        <v/>
      </c>
      <c r="L23" s="198" t="str">
        <f t="shared" si="3"/>
        <v/>
      </c>
      <c r="M23" s="124"/>
      <c r="N23" s="125"/>
    </row>
    <row r="24" spans="1:14">
      <c r="A24" s="189" t="s">
        <v>84</v>
      </c>
      <c r="B24" s="227" t="s">
        <v>143</v>
      </c>
      <c r="C24" s="190"/>
      <c r="D24" s="191"/>
      <c r="E24" s="192"/>
      <c r="F24" s="193" t="s">
        <v>74</v>
      </c>
      <c r="G24" s="194"/>
      <c r="H24" s="195"/>
      <c r="I24" s="194"/>
      <c r="J24" s="196"/>
      <c r="K24" s="197" t="str">
        <f t="shared" si="2"/>
        <v/>
      </c>
      <c r="L24" s="198" t="str">
        <f t="shared" si="3"/>
        <v/>
      </c>
      <c r="M24" s="124"/>
      <c r="N24" s="125"/>
    </row>
    <row r="25" spans="1:14">
      <c r="A25" s="199" t="s">
        <v>85</v>
      </c>
      <c r="B25" s="228" t="s">
        <v>144</v>
      </c>
      <c r="C25" s="200"/>
      <c r="D25" s="201"/>
      <c r="E25" s="202"/>
      <c r="F25" s="203" t="s">
        <v>74</v>
      </c>
      <c r="G25" s="204"/>
      <c r="H25" s="205"/>
      <c r="I25" s="204"/>
      <c r="J25" s="206"/>
      <c r="K25" s="207" t="str">
        <f t="shared" si="2"/>
        <v/>
      </c>
      <c r="L25" s="208" t="str">
        <f t="shared" si="3"/>
        <v/>
      </c>
      <c r="M25" s="128"/>
      <c r="N25" s="129"/>
    </row>
    <row r="26" spans="1:14">
      <c r="A26" s="20"/>
      <c r="B26" s="20"/>
      <c r="C26" s="13"/>
      <c r="D26" s="21"/>
      <c r="E26" s="13"/>
      <c r="F26" s="22"/>
      <c r="G26" s="23"/>
      <c r="H26" s="24"/>
      <c r="I26" s="25"/>
      <c r="J26" s="26"/>
      <c r="K26" s="21"/>
      <c r="L26" s="21"/>
    </row>
    <row r="27" spans="1:14">
      <c r="A27" s="38" t="s">
        <v>7</v>
      </c>
      <c r="B27" s="225" t="s">
        <v>57</v>
      </c>
      <c r="C27" s="49"/>
      <c r="D27" s="52"/>
      <c r="E27" s="39"/>
      <c r="F27" s="48"/>
      <c r="G27" s="41" t="s">
        <v>20</v>
      </c>
      <c r="H27" s="42"/>
      <c r="I27" s="43" t="s">
        <v>21</v>
      </c>
      <c r="J27" s="40"/>
      <c r="K27" s="44" t="s">
        <v>20</v>
      </c>
      <c r="L27" s="45" t="s">
        <v>21</v>
      </c>
      <c r="M27" s="138" t="s">
        <v>28</v>
      </c>
      <c r="N27" s="139" t="s">
        <v>34</v>
      </c>
    </row>
    <row r="28" spans="1:14">
      <c r="A28" s="53" t="s">
        <v>31</v>
      </c>
      <c r="B28" s="229" t="s">
        <v>145</v>
      </c>
      <c r="C28" s="54"/>
      <c r="D28" s="55"/>
      <c r="E28" s="56"/>
      <c r="F28" s="57" t="s">
        <v>74</v>
      </c>
      <c r="G28" s="140"/>
      <c r="H28" s="141"/>
      <c r="I28" s="140"/>
      <c r="J28" s="58"/>
      <c r="K28" s="59" t="str">
        <f>IF(G28="","",IF(G28&gt;I28,3,IF(G28=I28,1,IF(G28&lt;I28,0,""))))</f>
        <v/>
      </c>
      <c r="L28" s="108" t="str">
        <f t="shared" ref="L28:L36" si="4">IF(I28="","",IF(I28&gt;G28,3,IF(I28=G28,1,IF(I28&lt;G28,0,""))))</f>
        <v/>
      </c>
      <c r="M28" s="130"/>
      <c r="N28" s="131"/>
    </row>
    <row r="29" spans="1:14">
      <c r="A29" s="60" t="s">
        <v>77</v>
      </c>
      <c r="B29" s="235"/>
      <c r="C29" s="61"/>
      <c r="D29" s="62"/>
      <c r="E29" s="63"/>
      <c r="F29" s="64" t="s">
        <v>74</v>
      </c>
      <c r="G29" s="142"/>
      <c r="H29" s="143"/>
      <c r="I29" s="142"/>
      <c r="J29" s="65"/>
      <c r="K29" s="66" t="str">
        <f t="shared" ref="K29:K36" si="5">IF(G29="","",IF(G29&gt;I29,3,IF(G29=I29,1,IF(G29&lt;I29,0,""))))</f>
        <v/>
      </c>
      <c r="L29" s="109" t="str">
        <f t="shared" si="4"/>
        <v/>
      </c>
      <c r="M29" s="132"/>
      <c r="N29" s="133"/>
    </row>
    <row r="30" spans="1:14">
      <c r="A30" s="60" t="s">
        <v>78</v>
      </c>
      <c r="B30" s="230" t="s">
        <v>146</v>
      </c>
      <c r="C30" s="61"/>
      <c r="D30" s="62"/>
      <c r="E30" s="63"/>
      <c r="F30" s="64" t="s">
        <v>74</v>
      </c>
      <c r="G30" s="142"/>
      <c r="H30" s="143"/>
      <c r="I30" s="142"/>
      <c r="J30" s="65"/>
      <c r="K30" s="66" t="str">
        <f t="shared" si="5"/>
        <v/>
      </c>
      <c r="L30" s="109" t="str">
        <f t="shared" si="4"/>
        <v/>
      </c>
      <c r="M30" s="132"/>
      <c r="N30" s="133"/>
    </row>
    <row r="31" spans="1:14">
      <c r="A31" s="60" t="s">
        <v>79</v>
      </c>
      <c r="B31" s="230"/>
      <c r="C31" s="61"/>
      <c r="D31" s="62"/>
      <c r="E31" s="63"/>
      <c r="F31" s="64" t="s">
        <v>74</v>
      </c>
      <c r="G31" s="142"/>
      <c r="H31" s="143"/>
      <c r="I31" s="142"/>
      <c r="J31" s="65"/>
      <c r="K31" s="66" t="str">
        <f t="shared" si="5"/>
        <v/>
      </c>
      <c r="L31" s="109" t="str">
        <f t="shared" si="4"/>
        <v/>
      </c>
      <c r="M31" s="132"/>
      <c r="N31" s="133"/>
    </row>
    <row r="32" spans="1:14">
      <c r="A32" s="60" t="s">
        <v>80</v>
      </c>
      <c r="B32" s="230"/>
      <c r="C32" s="61"/>
      <c r="D32" s="62"/>
      <c r="E32" s="63"/>
      <c r="F32" s="64" t="s">
        <v>74</v>
      </c>
      <c r="G32" s="142"/>
      <c r="H32" s="143"/>
      <c r="I32" s="142"/>
      <c r="J32" s="65"/>
      <c r="K32" s="66" t="str">
        <f t="shared" si="5"/>
        <v/>
      </c>
      <c r="L32" s="109" t="str">
        <f t="shared" si="4"/>
        <v/>
      </c>
      <c r="M32" s="132"/>
      <c r="N32" s="133"/>
    </row>
    <row r="33" spans="1:14">
      <c r="A33" s="60" t="s">
        <v>81</v>
      </c>
      <c r="B33" s="230" t="s">
        <v>147</v>
      </c>
      <c r="C33" s="61"/>
      <c r="D33" s="62"/>
      <c r="E33" s="63"/>
      <c r="F33" s="64" t="s">
        <v>74</v>
      </c>
      <c r="G33" s="142"/>
      <c r="H33" s="143"/>
      <c r="I33" s="142"/>
      <c r="J33" s="65"/>
      <c r="K33" s="66" t="str">
        <f t="shared" si="5"/>
        <v/>
      </c>
      <c r="L33" s="109" t="str">
        <f t="shared" si="4"/>
        <v/>
      </c>
      <c r="M33" s="132"/>
      <c r="N33" s="133"/>
    </row>
    <row r="34" spans="1:14">
      <c r="A34" s="60" t="s">
        <v>82</v>
      </c>
      <c r="B34" s="230"/>
      <c r="C34" s="61"/>
      <c r="D34" s="62"/>
      <c r="E34" s="63"/>
      <c r="F34" s="67" t="s">
        <v>74</v>
      </c>
      <c r="G34" s="142"/>
      <c r="H34" s="143"/>
      <c r="I34" s="142"/>
      <c r="J34" s="65"/>
      <c r="K34" s="66" t="str">
        <f t="shared" si="5"/>
        <v/>
      </c>
      <c r="L34" s="109" t="str">
        <f t="shared" si="4"/>
        <v/>
      </c>
      <c r="M34" s="132"/>
      <c r="N34" s="133"/>
    </row>
    <row r="35" spans="1:14">
      <c r="A35" s="60" t="s">
        <v>83</v>
      </c>
      <c r="B35" s="230"/>
      <c r="C35" s="61"/>
      <c r="D35" s="62"/>
      <c r="E35" s="63"/>
      <c r="F35" s="67" t="s">
        <v>74</v>
      </c>
      <c r="G35" s="142"/>
      <c r="H35" s="143"/>
      <c r="I35" s="142"/>
      <c r="J35" s="65"/>
      <c r="K35" s="66" t="str">
        <f t="shared" si="5"/>
        <v/>
      </c>
      <c r="L35" s="109" t="str">
        <f t="shared" si="4"/>
        <v/>
      </c>
      <c r="M35" s="134"/>
      <c r="N35" s="135"/>
    </row>
    <row r="36" spans="1:14">
      <c r="A36" s="60" t="s">
        <v>84</v>
      </c>
      <c r="B36" s="230" t="s">
        <v>148</v>
      </c>
      <c r="C36" s="61"/>
      <c r="D36" s="62"/>
      <c r="E36" s="63"/>
      <c r="F36" s="64" t="s">
        <v>74</v>
      </c>
      <c r="G36" s="142"/>
      <c r="H36" s="143"/>
      <c r="I36" s="142"/>
      <c r="J36" s="65"/>
      <c r="K36" s="66" t="str">
        <f t="shared" si="5"/>
        <v/>
      </c>
      <c r="L36" s="109" t="str">
        <f t="shared" si="4"/>
        <v/>
      </c>
      <c r="M36" s="132"/>
      <c r="N36" s="133"/>
    </row>
    <row r="37" spans="1:14">
      <c r="A37" s="91" t="s">
        <v>85</v>
      </c>
      <c r="B37" s="231"/>
      <c r="C37" s="69"/>
      <c r="D37" s="70"/>
      <c r="E37" s="71"/>
      <c r="F37" s="72" t="s">
        <v>74</v>
      </c>
      <c r="G37" s="144"/>
      <c r="H37" s="145"/>
      <c r="I37" s="144"/>
      <c r="J37" s="73"/>
      <c r="K37" s="74" t="str">
        <f t="shared" ref="K37" si="6">IF(G37="","",IF(G37&gt;I37,3,IF(G37=I37,1,IF(G37&lt;I37,0,""))))</f>
        <v/>
      </c>
      <c r="L37" s="110" t="str">
        <f t="shared" ref="L37" si="7">IF(I37="","",IF(I37&gt;G37,3,IF(I37=G37,1,IF(I37&lt;G37,0,""))))</f>
        <v/>
      </c>
      <c r="M37" s="136"/>
      <c r="N37" s="137"/>
    </row>
    <row r="38" spans="1:14">
      <c r="A38" s="20"/>
      <c r="B38" s="20"/>
      <c r="C38" s="13"/>
      <c r="D38" s="21"/>
      <c r="E38" s="13"/>
      <c r="F38" s="22"/>
      <c r="G38" s="21"/>
      <c r="H38" s="24"/>
      <c r="I38" s="29"/>
      <c r="J38" s="25"/>
      <c r="K38" s="21"/>
      <c r="L38" s="21"/>
    </row>
    <row r="39" spans="1:14">
      <c r="C39" s="27"/>
      <c r="D39" s="27"/>
      <c r="E39" s="16"/>
      <c r="F39" s="27"/>
      <c r="G39" s="28"/>
      <c r="I39" s="16"/>
      <c r="J39" s="18"/>
      <c r="K39" s="30"/>
      <c r="L39" s="16"/>
      <c r="M39" s="16"/>
    </row>
    <row r="40" spans="1:14">
      <c r="B40" s="37" t="s">
        <v>75</v>
      </c>
      <c r="C40" s="79"/>
      <c r="D40" s="261" t="s">
        <v>30</v>
      </c>
      <c r="E40" s="261"/>
      <c r="F40" s="261"/>
      <c r="G40" s="261"/>
      <c r="H40" s="80"/>
      <c r="I40" s="81"/>
      <c r="J40" s="261" t="s">
        <v>10</v>
      </c>
      <c r="K40" s="261"/>
      <c r="L40" s="262"/>
    </row>
    <row r="41" spans="1:14">
      <c r="B41" s="96" t="s">
        <v>11</v>
      </c>
      <c r="C41" s="97" t="s">
        <v>29</v>
      </c>
      <c r="D41" s="44" t="s">
        <v>32</v>
      </c>
      <c r="E41" s="44" t="s">
        <v>12</v>
      </c>
      <c r="F41" s="44" t="s">
        <v>13</v>
      </c>
      <c r="G41" s="44" t="s">
        <v>14</v>
      </c>
      <c r="H41" s="44"/>
      <c r="I41" s="98" t="s">
        <v>15</v>
      </c>
      <c r="J41" s="44" t="s">
        <v>16</v>
      </c>
      <c r="K41" s="44" t="s">
        <v>17</v>
      </c>
      <c r="L41" s="99" t="s">
        <v>18</v>
      </c>
    </row>
    <row r="42" spans="1:14">
      <c r="B42" s="104" t="s">
        <v>19</v>
      </c>
      <c r="C42" s="105" t="s">
        <v>87</v>
      </c>
      <c r="D42" s="46">
        <f>SUM(E42:G42)</f>
        <v>0</v>
      </c>
      <c r="E42" s="106">
        <f>SUMPRODUCT(($C$4:$C$13=$C42)*($K$4:$K$13=3))+SUMPRODUCT(($E$4:$E$13=$C42)*($L$4:$L$13=3))</f>
        <v>0</v>
      </c>
      <c r="F42" s="106">
        <f>SUMPRODUCT(($C$4:$C$13=$C42)*($K$4:$K$13=1))+SUMPRODUCT(($E$4:$E$13=$C42)*($L$4:$L$13=1))</f>
        <v>0</v>
      </c>
      <c r="G42" s="106">
        <f>SUMPRODUCT(($C$4:$C$13=$C42)*($K$4:$K$13=0))+SUMPRODUCT(($E$4:$E$13=$C42)*($L$4:$L$13=0))</f>
        <v>0</v>
      </c>
      <c r="H42" s="106"/>
      <c r="I42" s="106">
        <f>(E42*3)+(F42)</f>
        <v>0</v>
      </c>
      <c r="J42" s="106">
        <f>SUMIF($C$4:$C$13,C42,$G$4:$G$13)+SUMIF($E$4:$E$13,C42,$I$4:$I$13)</f>
        <v>0</v>
      </c>
      <c r="K42" s="106">
        <f>SUMIF($C$4:$C$13,C42,$I$4:$I$13)+SUMIF($E$4:$E$13,C42,$G$4:$G$13)</f>
        <v>0</v>
      </c>
      <c r="L42" s="107">
        <f>J42-K42</f>
        <v>0</v>
      </c>
    </row>
    <row r="43" spans="1:14">
      <c r="B43" s="82" t="s">
        <v>19</v>
      </c>
      <c r="C43" s="75" t="s">
        <v>52</v>
      </c>
      <c r="D43" s="46">
        <f t="shared" ref="D43:D46" si="8">SUM(E43:G43)</f>
        <v>0</v>
      </c>
      <c r="E43" s="76">
        <f>SUMPRODUCT(($C$4:$C$13=$C43)*($K$4:$K$13=3))+SUMPRODUCT(($E$4:$E$13=$C43)*($L$4:$L$13=3))</f>
        <v>0</v>
      </c>
      <c r="F43" s="76">
        <f>SUMPRODUCT(($C$4:$C$13=$C43)*($K$4:$K$13=1))+SUMPRODUCT(($E$4:$E$13=$C43)*($L$4:$L$13=1))</f>
        <v>0</v>
      </c>
      <c r="G43" s="76">
        <f>SUMPRODUCT(($C$4:$C$13=$C43)*($K$4:$K$13=0))+SUMPRODUCT(($E$4:$E$13=$C43)*($L$4:$L$13=0))</f>
        <v>0</v>
      </c>
      <c r="H43" s="76"/>
      <c r="I43" s="76">
        <f t="shared" ref="I43:I46" si="9">(E43*3)+(F43)</f>
        <v>0</v>
      </c>
      <c r="J43" s="76">
        <f t="shared" ref="J43:J46" si="10">SUMIF($C$4:$C$13,C43,$G$4:$G$13)+SUMIF($E$4:$E$13,C43,$I$4:$I$13)</f>
        <v>0</v>
      </c>
      <c r="K43" s="76">
        <f t="shared" ref="K43:K46" si="11">SUMIF($C$4:$C$13,C43,$I$4:$I$13)+SUMIF($E$4:$E$13,C43,$G$4:$G$13)</f>
        <v>0</v>
      </c>
      <c r="L43" s="83">
        <f t="shared" ref="L43:L46" si="12">J43-K43</f>
        <v>0</v>
      </c>
    </row>
    <row r="44" spans="1:14">
      <c r="B44" s="82" t="s">
        <v>19</v>
      </c>
      <c r="C44" s="75" t="s">
        <v>56</v>
      </c>
      <c r="D44" s="46">
        <f t="shared" si="8"/>
        <v>0</v>
      </c>
      <c r="E44" s="76">
        <f>SUMPRODUCT(($C$4:$C$13=$C44)*($K$4:$K$13=3))+SUMPRODUCT(($E$4:$E$13=$C44)*($L$4:$L$13=3))</f>
        <v>0</v>
      </c>
      <c r="F44" s="76">
        <f>SUMPRODUCT(($C$4:$C$13=$C44)*($K$4:$K$13=1))+SUMPRODUCT(($E$4:$E$13=$C44)*($L$4:$L$13=1))</f>
        <v>0</v>
      </c>
      <c r="G44" s="76">
        <f>SUMPRODUCT(($C$4:$C$13=$C44)*($K$4:$K$13=0))+SUMPRODUCT(($E$4:$E$13=$C44)*($L$4:$L$13=0))</f>
        <v>0</v>
      </c>
      <c r="H44" s="76"/>
      <c r="I44" s="76">
        <f t="shared" si="9"/>
        <v>0</v>
      </c>
      <c r="J44" s="76">
        <f t="shared" si="10"/>
        <v>0</v>
      </c>
      <c r="K44" s="76">
        <f t="shared" si="11"/>
        <v>0</v>
      </c>
      <c r="L44" s="83">
        <f t="shared" si="12"/>
        <v>0</v>
      </c>
    </row>
    <row r="45" spans="1:14">
      <c r="B45" s="82" t="s">
        <v>19</v>
      </c>
      <c r="C45" s="75" t="s">
        <v>35</v>
      </c>
      <c r="D45" s="46">
        <f t="shared" si="8"/>
        <v>0</v>
      </c>
      <c r="E45" s="76">
        <f>SUMPRODUCT(($C$4:$C$13=$C45)*($K$4:$K$13=3))+SUMPRODUCT(($E$4:$E$13=$C45)*($L$4:$L$13=3))</f>
        <v>0</v>
      </c>
      <c r="F45" s="76">
        <f>SUMPRODUCT(($C$4:$C$13=$C45)*($K$4:$K$13=1))+SUMPRODUCT(($E$4:$E$13=$C45)*($L$4:$L$13=1))</f>
        <v>0</v>
      </c>
      <c r="G45" s="76">
        <f>SUMPRODUCT(($C$4:$C$13=$C45)*($K$4:$K$13=0))+SUMPRODUCT(($E$4:$E$13=$C45)*($L$4:$L$13=0))</f>
        <v>0</v>
      </c>
      <c r="H45" s="76"/>
      <c r="I45" s="76">
        <f t="shared" si="9"/>
        <v>0</v>
      </c>
      <c r="J45" s="76">
        <f t="shared" si="10"/>
        <v>0</v>
      </c>
      <c r="K45" s="76">
        <f t="shared" si="11"/>
        <v>0</v>
      </c>
      <c r="L45" s="83">
        <f t="shared" si="12"/>
        <v>0</v>
      </c>
    </row>
    <row r="46" spans="1:14">
      <c r="B46" s="84" t="s">
        <v>19</v>
      </c>
      <c r="C46" s="85" t="s">
        <v>4</v>
      </c>
      <c r="D46" s="249">
        <f t="shared" si="8"/>
        <v>0</v>
      </c>
      <c r="E46" s="86">
        <f>SUMPRODUCT(($C$4:$C$13=$C46)*($K$4:$K$13=3))+SUMPRODUCT(($E$4:$E$13=$C46)*($L$4:$L$13=3))</f>
        <v>0</v>
      </c>
      <c r="F46" s="86">
        <f>SUMPRODUCT(($C$4:$C$13=$C46)*($K$4:$K$13=1))+SUMPRODUCT(($E$4:$E$13=$C46)*($L$4:$L$13=1))</f>
        <v>0</v>
      </c>
      <c r="G46" s="86">
        <f>SUMPRODUCT(($C$4:$C$13=$C46)*($K$4:$K$13=0))+SUMPRODUCT(($E$4:$E$13=$C46)*($L$4:$L$13=0))</f>
        <v>0</v>
      </c>
      <c r="H46" s="86"/>
      <c r="I46" s="86">
        <f t="shared" si="9"/>
        <v>0</v>
      </c>
      <c r="J46" s="86">
        <f t="shared" si="10"/>
        <v>0</v>
      </c>
      <c r="K46" s="86">
        <f t="shared" si="11"/>
        <v>0</v>
      </c>
      <c r="L46" s="87">
        <f t="shared" si="12"/>
        <v>0</v>
      </c>
    </row>
    <row r="47" spans="1:14">
      <c r="B47" s="31"/>
      <c r="C47" s="31"/>
      <c r="D47" s="16"/>
      <c r="E47" s="27"/>
      <c r="F47" s="27"/>
    </row>
    <row r="48" spans="1:14">
      <c r="B48" s="96" t="s">
        <v>11</v>
      </c>
      <c r="C48" s="97" t="s">
        <v>29</v>
      </c>
      <c r="D48" s="44" t="s">
        <v>32</v>
      </c>
      <c r="E48" s="44" t="s">
        <v>12</v>
      </c>
      <c r="F48" s="44" t="s">
        <v>13</v>
      </c>
      <c r="G48" s="44" t="s">
        <v>14</v>
      </c>
      <c r="H48" s="44"/>
      <c r="I48" s="98" t="s">
        <v>15</v>
      </c>
      <c r="J48" s="44" t="s">
        <v>16</v>
      </c>
      <c r="K48" s="44" t="s">
        <v>17</v>
      </c>
      <c r="L48" s="99" t="s">
        <v>18</v>
      </c>
    </row>
    <row r="49" spans="1:12">
      <c r="B49" s="100" t="s">
        <v>65</v>
      </c>
      <c r="C49" s="101" t="s">
        <v>55</v>
      </c>
      <c r="D49" s="102">
        <f t="shared" ref="D49:D55" si="13">SUM(E49:G49)</f>
        <v>0</v>
      </c>
      <c r="E49" s="102">
        <f>SUMPRODUCT(($C$16:$C$37=$C49)*($K$16:$K$37=3))+SUMPRODUCT(($E$16:$E$37=$C49)*($L$16:$L$37=3))</f>
        <v>0</v>
      </c>
      <c r="F49" s="102">
        <f>SUMPRODUCT(($C$16:$C$37=$C49)*($K$16:$K$37=1))+SUMPRODUCT(($E$16:$E$37=$C49)*($L$16:$L$37=1))</f>
        <v>0</v>
      </c>
      <c r="G49" s="102">
        <f>SUMPRODUCT(($C$16:$C$37=$C49)*($K$16:$K$37=0))+SUMPRODUCT(($E$16:$E$37=$C49)*($L$16:$L$37=0))</f>
        <v>0</v>
      </c>
      <c r="H49" s="102"/>
      <c r="I49" s="102">
        <f>(E49*3)+(F49)</f>
        <v>0</v>
      </c>
      <c r="J49" s="102">
        <f>SUMIF($C$16:$C$37,C49,$G$16:$G$37)+SUMIF($E$16:$E$37,C49,$I$16:$I$37)</f>
        <v>0</v>
      </c>
      <c r="K49" s="102">
        <f>SUMIF($C$16:$C$37,C49,$I$16:$I$37)+SUMIF($E$16:$E$37,C49,$G$16:$G$37)</f>
        <v>0</v>
      </c>
      <c r="L49" s="103">
        <f>J49-K49</f>
        <v>0</v>
      </c>
    </row>
    <row r="50" spans="1:12">
      <c r="B50" s="100" t="s">
        <v>65</v>
      </c>
      <c r="C50" s="101" t="s">
        <v>36</v>
      </c>
      <c r="D50" s="102">
        <f t="shared" si="13"/>
        <v>0</v>
      </c>
      <c r="E50" s="102">
        <f t="shared" ref="E50:E55" si="14">SUMPRODUCT(($C$16:$C$37=$C50)*($K$16:$K$37=3))+SUMPRODUCT(($E$16:$E$37=$C50)*($L$16:$L$37=3))</f>
        <v>0</v>
      </c>
      <c r="F50" s="102">
        <f t="shared" ref="F50:F55" si="15">SUMPRODUCT(($C$16:$C$37=$C50)*($K$16:$K$37=1))+SUMPRODUCT(($E$16:$E$37=$C50)*($L$16:$L$37=1))</f>
        <v>0</v>
      </c>
      <c r="G50" s="102">
        <f t="shared" ref="G50:G55" si="16">SUMPRODUCT(($C$16:$C$37=$C50)*($K$16:$K$37=0))+SUMPRODUCT(($E$16:$E$37=$C50)*($L$16:$L$37=0))</f>
        <v>0</v>
      </c>
      <c r="H50" s="102"/>
      <c r="I50" s="102">
        <f t="shared" ref="I50:I55" si="17">(E50*3)+(F50)</f>
        <v>0</v>
      </c>
      <c r="J50" s="102">
        <f t="shared" ref="J50:J55" si="18">SUMIF($C$16:$C$37,C50,$G$16:$G$37)+SUMIF($E$16:$E$37,C50,$I$16:$I$37)</f>
        <v>0</v>
      </c>
      <c r="K50" s="102">
        <f t="shared" ref="K50:K55" si="19">SUMIF($C$16:$C$37,C50,$I$16:$I$37)+SUMIF($E$16:$E$37,C50,$G$16:$G$37)</f>
        <v>0</v>
      </c>
      <c r="L50" s="103">
        <f t="shared" ref="L50:L55" si="20">J50-K50</f>
        <v>0</v>
      </c>
    </row>
    <row r="51" spans="1:12">
      <c r="B51" s="100" t="s">
        <v>65</v>
      </c>
      <c r="C51" s="101" t="s">
        <v>9</v>
      </c>
      <c r="D51" s="102">
        <f t="shared" si="13"/>
        <v>0</v>
      </c>
      <c r="E51" s="102">
        <f t="shared" si="14"/>
        <v>0</v>
      </c>
      <c r="F51" s="102">
        <f t="shared" si="15"/>
        <v>0</v>
      </c>
      <c r="G51" s="102">
        <f t="shared" si="16"/>
        <v>0</v>
      </c>
      <c r="H51" s="102"/>
      <c r="I51" s="102">
        <f t="shared" si="17"/>
        <v>0</v>
      </c>
      <c r="J51" s="102">
        <f t="shared" si="18"/>
        <v>0</v>
      </c>
      <c r="K51" s="102">
        <f t="shared" si="19"/>
        <v>0</v>
      </c>
      <c r="L51" s="103">
        <f t="shared" si="20"/>
        <v>0</v>
      </c>
    </row>
    <row r="52" spans="1:12">
      <c r="B52" s="100" t="s">
        <v>65</v>
      </c>
      <c r="C52" s="101" t="s">
        <v>26</v>
      </c>
      <c r="D52" s="102">
        <f t="shared" si="13"/>
        <v>0</v>
      </c>
      <c r="E52" s="102">
        <f t="shared" si="14"/>
        <v>0</v>
      </c>
      <c r="F52" s="102">
        <f t="shared" si="15"/>
        <v>0</v>
      </c>
      <c r="G52" s="102">
        <f t="shared" si="16"/>
        <v>0</v>
      </c>
      <c r="H52" s="102"/>
      <c r="I52" s="102">
        <f t="shared" si="17"/>
        <v>0</v>
      </c>
      <c r="J52" s="102">
        <f t="shared" si="18"/>
        <v>0</v>
      </c>
      <c r="K52" s="102">
        <f t="shared" si="19"/>
        <v>0</v>
      </c>
      <c r="L52" s="103">
        <f t="shared" si="20"/>
        <v>0</v>
      </c>
    </row>
    <row r="53" spans="1:12">
      <c r="B53" s="100" t="s">
        <v>65</v>
      </c>
      <c r="C53" s="101" t="s">
        <v>27</v>
      </c>
      <c r="D53" s="102">
        <f t="shared" si="13"/>
        <v>0</v>
      </c>
      <c r="E53" s="102">
        <f t="shared" si="14"/>
        <v>0</v>
      </c>
      <c r="F53" s="102">
        <f t="shared" si="15"/>
        <v>0</v>
      </c>
      <c r="G53" s="102">
        <f t="shared" si="16"/>
        <v>0</v>
      </c>
      <c r="H53" s="102"/>
      <c r="I53" s="102">
        <f t="shared" si="17"/>
        <v>0</v>
      </c>
      <c r="J53" s="102">
        <f t="shared" si="18"/>
        <v>0</v>
      </c>
      <c r="K53" s="102">
        <f t="shared" si="19"/>
        <v>0</v>
      </c>
      <c r="L53" s="103">
        <f t="shared" si="20"/>
        <v>0</v>
      </c>
    </row>
    <row r="54" spans="1:12">
      <c r="B54" s="100" t="s">
        <v>65</v>
      </c>
      <c r="C54" s="101" t="s">
        <v>3</v>
      </c>
      <c r="D54" s="102">
        <f t="shared" si="13"/>
        <v>0</v>
      </c>
      <c r="E54" s="102">
        <f t="shared" si="14"/>
        <v>0</v>
      </c>
      <c r="F54" s="102">
        <f t="shared" si="15"/>
        <v>0</v>
      </c>
      <c r="G54" s="102">
        <f t="shared" si="16"/>
        <v>0</v>
      </c>
      <c r="H54" s="102"/>
      <c r="I54" s="102">
        <f t="shared" si="17"/>
        <v>0</v>
      </c>
      <c r="J54" s="102">
        <f t="shared" si="18"/>
        <v>0</v>
      </c>
      <c r="K54" s="102">
        <f t="shared" si="19"/>
        <v>0</v>
      </c>
      <c r="L54" s="103">
        <f t="shared" si="20"/>
        <v>0</v>
      </c>
    </row>
    <row r="55" spans="1:12">
      <c r="B55" s="232" t="s">
        <v>65</v>
      </c>
      <c r="C55" s="233" t="s">
        <v>53</v>
      </c>
      <c r="D55" s="234">
        <f t="shared" si="13"/>
        <v>0</v>
      </c>
      <c r="E55" s="234">
        <f t="shared" si="14"/>
        <v>0</v>
      </c>
      <c r="F55" s="234">
        <f t="shared" si="15"/>
        <v>0</v>
      </c>
      <c r="G55" s="234">
        <f t="shared" si="16"/>
        <v>0</v>
      </c>
      <c r="H55" s="234"/>
      <c r="I55" s="234">
        <f t="shared" si="17"/>
        <v>0</v>
      </c>
      <c r="J55" s="234">
        <f t="shared" si="18"/>
        <v>0</v>
      </c>
      <c r="K55" s="234">
        <f t="shared" si="19"/>
        <v>0</v>
      </c>
      <c r="L55" s="247">
        <f t="shared" si="20"/>
        <v>0</v>
      </c>
    </row>
    <row r="59" spans="1:12">
      <c r="A59" s="33"/>
    </row>
  </sheetData>
  <mergeCells count="4">
    <mergeCell ref="G2:I2"/>
    <mergeCell ref="K2:L2"/>
    <mergeCell ref="D40:G40"/>
    <mergeCell ref="J40:L40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opLeftCell="A4" workbookViewId="0">
      <selection activeCell="M51" sqref="M51"/>
    </sheetView>
  </sheetViews>
  <sheetFormatPr defaultRowHeight="12.75"/>
  <cols>
    <col min="1" max="1" width="16" style="8" customWidth="1"/>
    <col min="2" max="2" width="8.28515625" style="8" customWidth="1"/>
    <col min="3" max="3" width="20.42578125" style="8" customWidth="1"/>
    <col min="4" max="4" width="5.85546875" style="8" bestFit="1" customWidth="1"/>
    <col min="5" max="5" width="20.42578125" style="8" customWidth="1"/>
    <col min="6" max="6" width="9.140625" style="8"/>
    <col min="7" max="7" width="7" style="16" customWidth="1"/>
    <col min="8" max="8" width="2.140625" style="16" customWidth="1"/>
    <col min="9" max="9" width="7" style="18" customWidth="1"/>
    <col min="10" max="12" width="7" style="8" customWidth="1"/>
    <col min="13" max="14" width="49.42578125" style="8" customWidth="1"/>
    <col min="15" max="16384" width="9.140625" style="8"/>
  </cols>
  <sheetData>
    <row r="1" spans="1:14" ht="15">
      <c r="A1" s="15" t="s">
        <v>48</v>
      </c>
      <c r="B1" s="15"/>
      <c r="C1" s="16"/>
      <c r="E1" s="16"/>
      <c r="G1" s="17"/>
      <c r="H1" s="17"/>
    </row>
    <row r="2" spans="1:14" ht="15">
      <c r="A2" s="15"/>
      <c r="B2" s="15"/>
      <c r="C2" s="16"/>
      <c r="E2" s="16"/>
      <c r="G2" s="259" t="s">
        <v>23</v>
      </c>
      <c r="H2" s="259"/>
      <c r="I2" s="259"/>
      <c r="K2" s="259" t="s">
        <v>22</v>
      </c>
      <c r="L2" s="259"/>
      <c r="M2" s="19"/>
      <c r="N2" s="19"/>
    </row>
    <row r="3" spans="1:14" s="19" customFormat="1">
      <c r="A3" s="38" t="s">
        <v>2</v>
      </c>
      <c r="B3" s="225" t="s">
        <v>57</v>
      </c>
      <c r="C3" s="49" t="s">
        <v>20</v>
      </c>
      <c r="D3" s="250"/>
      <c r="E3" s="39" t="s">
        <v>21</v>
      </c>
      <c r="F3" s="48"/>
      <c r="G3" s="41" t="s">
        <v>20</v>
      </c>
      <c r="H3" s="42"/>
      <c r="I3" s="43" t="s">
        <v>21</v>
      </c>
      <c r="J3" s="40"/>
      <c r="K3" s="44" t="s">
        <v>20</v>
      </c>
      <c r="L3" s="45" t="s">
        <v>21</v>
      </c>
      <c r="M3" s="138" t="s">
        <v>28</v>
      </c>
      <c r="N3" s="139" t="s">
        <v>34</v>
      </c>
    </row>
    <row r="4" spans="1:14">
      <c r="A4" s="148" t="s">
        <v>31</v>
      </c>
      <c r="B4" s="221"/>
      <c r="C4" s="149"/>
      <c r="D4" s="150"/>
      <c r="E4" s="151"/>
      <c r="F4" s="152" t="s">
        <v>5</v>
      </c>
      <c r="G4" s="153"/>
      <c r="H4" s="154"/>
      <c r="I4" s="153"/>
      <c r="J4" s="155"/>
      <c r="K4" s="156" t="str">
        <f>IF(G4="","",IF(G4&gt;I4,3,IF(G4=I4,1,IF(G4&lt;I4,0,""))))</f>
        <v/>
      </c>
      <c r="L4" s="157" t="str">
        <f>IF(I4="","",IF(I4&gt;G4,3,IF(I4=G4,1,IF(I4&lt;G4,0,""))))</f>
        <v/>
      </c>
      <c r="M4" s="147"/>
      <c r="N4" s="146"/>
    </row>
    <row r="5" spans="1:14">
      <c r="A5" s="158" t="s">
        <v>77</v>
      </c>
      <c r="B5" s="222"/>
      <c r="C5" s="159"/>
      <c r="D5" s="160"/>
      <c r="E5" s="161"/>
      <c r="F5" s="162" t="s">
        <v>5</v>
      </c>
      <c r="G5" s="163"/>
      <c r="H5" s="164"/>
      <c r="I5" s="163"/>
      <c r="J5" s="165"/>
      <c r="K5" s="166" t="str">
        <f t="shared" ref="K5:K13" si="0">IF(G5="","",IF(G5&gt;I5,3,IF(G5=I5,1,IF(G5&lt;I5,0,""))))</f>
        <v/>
      </c>
      <c r="L5" s="167" t="str">
        <f t="shared" ref="L5:L13" si="1">IF(I5="","",IF(I5&gt;G5,3,IF(I5=G5,1,IF(I5&lt;G5,0,""))))</f>
        <v/>
      </c>
      <c r="M5" s="118"/>
      <c r="N5" s="119"/>
    </row>
    <row r="6" spans="1:14">
      <c r="A6" s="158" t="s">
        <v>78</v>
      </c>
      <c r="B6" s="222"/>
      <c r="C6" s="159"/>
      <c r="D6" s="160"/>
      <c r="E6" s="161"/>
      <c r="F6" s="162" t="s">
        <v>5</v>
      </c>
      <c r="G6" s="163"/>
      <c r="H6" s="164"/>
      <c r="I6" s="163"/>
      <c r="J6" s="165"/>
      <c r="K6" s="166" t="str">
        <f t="shared" si="0"/>
        <v/>
      </c>
      <c r="L6" s="167" t="str">
        <f t="shared" si="1"/>
        <v/>
      </c>
      <c r="M6" s="118"/>
      <c r="N6" s="119"/>
    </row>
    <row r="7" spans="1:14">
      <c r="A7" s="158" t="s">
        <v>79</v>
      </c>
      <c r="B7" s="222"/>
      <c r="C7" s="159"/>
      <c r="D7" s="160"/>
      <c r="E7" s="161"/>
      <c r="F7" s="162" t="s">
        <v>5</v>
      </c>
      <c r="G7" s="163"/>
      <c r="H7" s="164"/>
      <c r="I7" s="163"/>
      <c r="J7" s="165"/>
      <c r="K7" s="166" t="str">
        <f t="shared" si="0"/>
        <v/>
      </c>
      <c r="L7" s="167" t="str">
        <f t="shared" si="1"/>
        <v/>
      </c>
      <c r="M7" s="118"/>
      <c r="N7" s="119"/>
    </row>
    <row r="8" spans="1:14">
      <c r="A8" s="212" t="s">
        <v>80</v>
      </c>
      <c r="B8" s="223"/>
      <c r="C8" s="159"/>
      <c r="D8" s="160"/>
      <c r="E8" s="161"/>
      <c r="F8" s="162" t="s">
        <v>5</v>
      </c>
      <c r="G8" s="163"/>
      <c r="H8" s="164"/>
      <c r="I8" s="163"/>
      <c r="J8" s="165"/>
      <c r="K8" s="166" t="str">
        <f t="shared" si="0"/>
        <v/>
      </c>
      <c r="L8" s="167" t="str">
        <f t="shared" si="1"/>
        <v/>
      </c>
      <c r="M8" s="118"/>
      <c r="N8" s="119"/>
    </row>
    <row r="9" spans="1:14">
      <c r="A9" s="158" t="s">
        <v>81</v>
      </c>
      <c r="B9" s="223"/>
      <c r="C9" s="159"/>
      <c r="D9" s="160"/>
      <c r="E9" s="161"/>
      <c r="F9" s="162" t="s">
        <v>5</v>
      </c>
      <c r="G9" s="163"/>
      <c r="H9" s="164"/>
      <c r="I9" s="163"/>
      <c r="J9" s="165"/>
      <c r="K9" s="166" t="str">
        <f t="shared" si="0"/>
        <v/>
      </c>
      <c r="L9" s="167" t="str">
        <f t="shared" si="1"/>
        <v/>
      </c>
      <c r="M9" s="118"/>
      <c r="N9" s="119"/>
    </row>
    <row r="10" spans="1:14">
      <c r="A10" s="158" t="s">
        <v>82</v>
      </c>
      <c r="B10" s="222"/>
      <c r="C10" s="159"/>
      <c r="D10" s="160"/>
      <c r="E10" s="161"/>
      <c r="F10" s="162" t="s">
        <v>5</v>
      </c>
      <c r="G10" s="163"/>
      <c r="H10" s="164"/>
      <c r="I10" s="163"/>
      <c r="J10" s="165"/>
      <c r="K10" s="166" t="str">
        <f t="shared" si="0"/>
        <v/>
      </c>
      <c r="L10" s="167" t="str">
        <f t="shared" si="1"/>
        <v/>
      </c>
      <c r="M10" s="118"/>
      <c r="N10" s="119"/>
    </row>
    <row r="11" spans="1:14">
      <c r="A11" s="158" t="s">
        <v>83</v>
      </c>
      <c r="B11" s="222"/>
      <c r="C11" s="159"/>
      <c r="D11" s="160"/>
      <c r="E11" s="161"/>
      <c r="F11" s="162" t="s">
        <v>5</v>
      </c>
      <c r="G11" s="163"/>
      <c r="H11" s="164"/>
      <c r="I11" s="163"/>
      <c r="J11" s="165"/>
      <c r="K11" s="166" t="str">
        <f t="shared" si="0"/>
        <v/>
      </c>
      <c r="L11" s="167" t="str">
        <f t="shared" si="1"/>
        <v/>
      </c>
      <c r="M11" s="118"/>
      <c r="N11" s="119"/>
    </row>
    <row r="12" spans="1:14">
      <c r="A12" s="158" t="s">
        <v>84</v>
      </c>
      <c r="B12" s="222"/>
      <c r="C12" s="159"/>
      <c r="D12" s="160"/>
      <c r="E12" s="161"/>
      <c r="F12" s="162" t="s">
        <v>5</v>
      </c>
      <c r="G12" s="163"/>
      <c r="H12" s="164"/>
      <c r="I12" s="163"/>
      <c r="J12" s="165"/>
      <c r="K12" s="166" t="str">
        <f t="shared" si="0"/>
        <v/>
      </c>
      <c r="L12" s="167" t="str">
        <f t="shared" si="1"/>
        <v/>
      </c>
      <c r="M12" s="118"/>
      <c r="N12" s="119"/>
    </row>
    <row r="13" spans="1:14">
      <c r="A13" s="168" t="s">
        <v>85</v>
      </c>
      <c r="B13" s="224"/>
      <c r="C13" s="169"/>
      <c r="D13" s="170"/>
      <c r="E13" s="171"/>
      <c r="F13" s="172" t="s">
        <v>5</v>
      </c>
      <c r="G13" s="173"/>
      <c r="H13" s="174"/>
      <c r="I13" s="173"/>
      <c r="J13" s="175"/>
      <c r="K13" s="176" t="str">
        <f t="shared" si="0"/>
        <v/>
      </c>
      <c r="L13" s="177" t="str">
        <f t="shared" si="1"/>
        <v/>
      </c>
      <c r="M13" s="120"/>
      <c r="N13" s="121"/>
    </row>
    <row r="14" spans="1:14">
      <c r="A14" s="20"/>
      <c r="B14" s="20"/>
      <c r="C14" s="13"/>
      <c r="D14" s="21"/>
      <c r="E14" s="13"/>
      <c r="F14" s="22"/>
      <c r="G14" s="23"/>
      <c r="H14" s="24"/>
      <c r="I14" s="25"/>
      <c r="J14" s="25"/>
      <c r="K14" s="21"/>
      <c r="L14" s="21"/>
    </row>
    <row r="15" spans="1:14">
      <c r="A15" s="38" t="s">
        <v>0</v>
      </c>
      <c r="B15" s="225" t="s">
        <v>57</v>
      </c>
      <c r="C15" s="49" t="s">
        <v>20</v>
      </c>
      <c r="D15" s="52" t="s">
        <v>1</v>
      </c>
      <c r="E15" s="39" t="s">
        <v>21</v>
      </c>
      <c r="F15" s="48"/>
      <c r="G15" s="41" t="s">
        <v>20</v>
      </c>
      <c r="H15" s="42"/>
      <c r="I15" s="43" t="s">
        <v>21</v>
      </c>
      <c r="J15" s="40"/>
      <c r="K15" s="44" t="s">
        <v>20</v>
      </c>
      <c r="L15" s="45" t="s">
        <v>21</v>
      </c>
      <c r="M15" s="138" t="s">
        <v>28</v>
      </c>
      <c r="N15" s="139" t="s">
        <v>34</v>
      </c>
    </row>
    <row r="16" spans="1:14">
      <c r="A16" s="179" t="s">
        <v>31</v>
      </c>
      <c r="B16" s="226"/>
      <c r="C16" s="180"/>
      <c r="D16" s="181"/>
      <c r="E16" s="182"/>
      <c r="F16" s="183" t="s">
        <v>74</v>
      </c>
      <c r="G16" s="184"/>
      <c r="H16" s="185"/>
      <c r="I16" s="184"/>
      <c r="J16" s="186"/>
      <c r="K16" s="187" t="str">
        <f>IF(G16="","",IF(G16&gt;I16,3,IF(G16=I16,1,IF(G16&lt;I16,0,""))))</f>
        <v/>
      </c>
      <c r="L16" s="188" t="str">
        <f>IF(I16="","",IF(I16&gt;G16,3,IF(I16=G16,1,IF(I16&lt;G16,0,""))))</f>
        <v/>
      </c>
      <c r="M16" s="122"/>
      <c r="N16" s="123"/>
    </row>
    <row r="17" spans="1:14">
      <c r="A17" s="189" t="s">
        <v>77</v>
      </c>
      <c r="B17" s="227"/>
      <c r="C17" s="190"/>
      <c r="D17" s="191"/>
      <c r="E17" s="192"/>
      <c r="F17" s="193" t="s">
        <v>74</v>
      </c>
      <c r="G17" s="194"/>
      <c r="H17" s="195"/>
      <c r="I17" s="194"/>
      <c r="J17" s="196"/>
      <c r="K17" s="197" t="str">
        <f t="shared" ref="K17:K25" si="2">IF(G17="","",IF(G17&gt;I17,3,IF(G17=I17,1,IF(G17&lt;I17,0,""))))</f>
        <v/>
      </c>
      <c r="L17" s="198" t="str">
        <f t="shared" ref="L17:L25" si="3">IF(I17="","",IF(I17&gt;G17,3,IF(I17=G17,1,IF(I17&lt;G17,0,""))))</f>
        <v/>
      </c>
      <c r="M17" s="124"/>
      <c r="N17" s="125"/>
    </row>
    <row r="18" spans="1:14">
      <c r="A18" s="189" t="s">
        <v>78</v>
      </c>
      <c r="B18" s="227"/>
      <c r="C18" s="190"/>
      <c r="D18" s="191"/>
      <c r="E18" s="192"/>
      <c r="F18" s="193" t="s">
        <v>74</v>
      </c>
      <c r="G18" s="194"/>
      <c r="H18" s="195"/>
      <c r="I18" s="194"/>
      <c r="J18" s="196"/>
      <c r="K18" s="197" t="str">
        <f t="shared" si="2"/>
        <v/>
      </c>
      <c r="L18" s="198" t="str">
        <f t="shared" si="3"/>
        <v/>
      </c>
      <c r="M18" s="124"/>
      <c r="N18" s="125"/>
    </row>
    <row r="19" spans="1:14">
      <c r="A19" s="189" t="s">
        <v>79</v>
      </c>
      <c r="B19" s="227"/>
      <c r="C19" s="190"/>
      <c r="D19" s="191"/>
      <c r="E19" s="192"/>
      <c r="F19" s="193" t="s">
        <v>74</v>
      </c>
      <c r="G19" s="194"/>
      <c r="H19" s="195"/>
      <c r="I19" s="194"/>
      <c r="J19" s="196"/>
      <c r="K19" s="197" t="str">
        <f t="shared" si="2"/>
        <v/>
      </c>
      <c r="L19" s="198" t="str">
        <f t="shared" si="3"/>
        <v/>
      </c>
      <c r="M19" s="124"/>
      <c r="N19" s="125"/>
    </row>
    <row r="20" spans="1:14">
      <c r="A20" s="189" t="s">
        <v>80</v>
      </c>
      <c r="B20" s="227"/>
      <c r="C20" s="190"/>
      <c r="D20" s="191"/>
      <c r="E20" s="192"/>
      <c r="F20" s="193" t="s">
        <v>74</v>
      </c>
      <c r="G20" s="194"/>
      <c r="H20" s="195"/>
      <c r="I20" s="194"/>
      <c r="J20" s="196"/>
      <c r="K20" s="197" t="str">
        <f t="shared" si="2"/>
        <v/>
      </c>
      <c r="L20" s="198" t="str">
        <f t="shared" si="3"/>
        <v/>
      </c>
      <c r="M20" s="178"/>
      <c r="N20" s="209"/>
    </row>
    <row r="21" spans="1:14">
      <c r="A21" s="189" t="s">
        <v>81</v>
      </c>
      <c r="B21" s="227"/>
      <c r="C21" s="190"/>
      <c r="D21" s="191"/>
      <c r="E21" s="192"/>
      <c r="F21" s="193" t="s">
        <v>74</v>
      </c>
      <c r="G21" s="194"/>
      <c r="H21" s="195"/>
      <c r="I21" s="194"/>
      <c r="J21" s="196"/>
      <c r="K21" s="197" t="str">
        <f t="shared" si="2"/>
        <v/>
      </c>
      <c r="L21" s="198" t="str">
        <f t="shared" si="3"/>
        <v/>
      </c>
      <c r="M21" s="178"/>
      <c r="N21" s="209"/>
    </row>
    <row r="22" spans="1:14">
      <c r="A22" s="189" t="s">
        <v>82</v>
      </c>
      <c r="B22" s="227"/>
      <c r="C22" s="190"/>
      <c r="D22" s="191"/>
      <c r="E22" s="192"/>
      <c r="F22" s="193" t="s">
        <v>74</v>
      </c>
      <c r="G22" s="194"/>
      <c r="H22" s="195"/>
      <c r="I22" s="194"/>
      <c r="J22" s="196"/>
      <c r="K22" s="197" t="str">
        <f t="shared" si="2"/>
        <v/>
      </c>
      <c r="L22" s="198" t="str">
        <f t="shared" si="3"/>
        <v/>
      </c>
      <c r="M22" s="126"/>
      <c r="N22" s="127"/>
    </row>
    <row r="23" spans="1:14">
      <c r="A23" s="189" t="s">
        <v>83</v>
      </c>
      <c r="B23" s="227"/>
      <c r="C23" s="190"/>
      <c r="D23" s="191"/>
      <c r="E23" s="192"/>
      <c r="F23" s="193" t="s">
        <v>74</v>
      </c>
      <c r="G23" s="194"/>
      <c r="H23" s="195"/>
      <c r="I23" s="194"/>
      <c r="J23" s="196"/>
      <c r="K23" s="197" t="str">
        <f t="shared" si="2"/>
        <v/>
      </c>
      <c r="L23" s="198" t="str">
        <f t="shared" si="3"/>
        <v/>
      </c>
      <c r="M23" s="124"/>
      <c r="N23" s="125"/>
    </row>
    <row r="24" spans="1:14">
      <c r="A24" s="189" t="s">
        <v>84</v>
      </c>
      <c r="B24" s="227"/>
      <c r="C24" s="190"/>
      <c r="D24" s="191"/>
      <c r="E24" s="192"/>
      <c r="F24" s="193" t="s">
        <v>74</v>
      </c>
      <c r="G24" s="194"/>
      <c r="H24" s="195"/>
      <c r="I24" s="194"/>
      <c r="J24" s="196"/>
      <c r="K24" s="197" t="str">
        <f t="shared" si="2"/>
        <v/>
      </c>
      <c r="L24" s="198" t="str">
        <f t="shared" si="3"/>
        <v/>
      </c>
      <c r="M24" s="124"/>
      <c r="N24" s="125"/>
    </row>
    <row r="25" spans="1:14">
      <c r="A25" s="199" t="s">
        <v>85</v>
      </c>
      <c r="B25" s="228"/>
      <c r="C25" s="200"/>
      <c r="D25" s="201"/>
      <c r="E25" s="202"/>
      <c r="F25" s="203" t="s">
        <v>74</v>
      </c>
      <c r="G25" s="204"/>
      <c r="H25" s="205"/>
      <c r="I25" s="204"/>
      <c r="J25" s="206"/>
      <c r="K25" s="207" t="str">
        <f t="shared" si="2"/>
        <v/>
      </c>
      <c r="L25" s="208" t="str">
        <f t="shared" si="3"/>
        <v/>
      </c>
      <c r="M25" s="128"/>
      <c r="N25" s="129"/>
    </row>
    <row r="26" spans="1:14">
      <c r="A26" s="20"/>
      <c r="B26" s="20"/>
      <c r="C26" s="13"/>
      <c r="D26" s="21"/>
      <c r="E26" s="13"/>
      <c r="F26" s="22"/>
      <c r="G26" s="23"/>
      <c r="H26" s="24"/>
      <c r="I26" s="25"/>
      <c r="J26" s="26"/>
      <c r="K26" s="21"/>
      <c r="L26" s="21"/>
    </row>
    <row r="27" spans="1:14">
      <c r="A27" s="38" t="s">
        <v>7</v>
      </c>
      <c r="B27" s="225" t="s">
        <v>57</v>
      </c>
      <c r="C27" s="49" t="s">
        <v>20</v>
      </c>
      <c r="D27" s="52" t="s">
        <v>1</v>
      </c>
      <c r="E27" s="39" t="s">
        <v>21</v>
      </c>
      <c r="F27" s="48"/>
      <c r="G27" s="41" t="s">
        <v>20</v>
      </c>
      <c r="H27" s="42"/>
      <c r="I27" s="43" t="s">
        <v>21</v>
      </c>
      <c r="J27" s="40"/>
      <c r="K27" s="44" t="s">
        <v>20</v>
      </c>
      <c r="L27" s="45" t="s">
        <v>21</v>
      </c>
      <c r="M27" s="138" t="s">
        <v>28</v>
      </c>
      <c r="N27" s="139" t="s">
        <v>34</v>
      </c>
    </row>
    <row r="28" spans="1:14">
      <c r="A28" s="53" t="s">
        <v>31</v>
      </c>
      <c r="B28" s="229"/>
      <c r="C28" s="54"/>
      <c r="D28" s="55"/>
      <c r="E28" s="56"/>
      <c r="F28" s="57" t="s">
        <v>74</v>
      </c>
      <c r="G28" s="140"/>
      <c r="H28" s="141"/>
      <c r="I28" s="140"/>
      <c r="J28" s="58"/>
      <c r="K28" s="59" t="str">
        <f>IF(G28="","",IF(G28&gt;I28,3,IF(G28=I28,1,IF(G28&lt;I28,0,""))))</f>
        <v/>
      </c>
      <c r="L28" s="108" t="str">
        <f t="shared" ref="L28:L37" si="4">IF(I28="","",IF(I28&gt;G28,3,IF(I28=G28,1,IF(I28&lt;G28,0,""))))</f>
        <v/>
      </c>
      <c r="M28" s="130"/>
      <c r="N28" s="131"/>
    </row>
    <row r="29" spans="1:14">
      <c r="A29" s="60" t="s">
        <v>77</v>
      </c>
      <c r="B29" s="235"/>
      <c r="C29" s="61"/>
      <c r="D29" s="62"/>
      <c r="E29" s="63"/>
      <c r="F29" s="64" t="s">
        <v>74</v>
      </c>
      <c r="G29" s="142"/>
      <c r="H29" s="143"/>
      <c r="I29" s="142"/>
      <c r="J29" s="65"/>
      <c r="K29" s="66" t="str">
        <f t="shared" ref="K29:K37" si="5">IF(G29="","",IF(G29&gt;I29,3,IF(G29=I29,1,IF(G29&lt;I29,0,""))))</f>
        <v/>
      </c>
      <c r="L29" s="109" t="str">
        <f t="shared" si="4"/>
        <v/>
      </c>
      <c r="M29" s="132"/>
      <c r="N29" s="133"/>
    </row>
    <row r="30" spans="1:14">
      <c r="A30" s="60" t="s">
        <v>78</v>
      </c>
      <c r="B30" s="230"/>
      <c r="C30" s="61"/>
      <c r="D30" s="62"/>
      <c r="E30" s="63"/>
      <c r="F30" s="64" t="s">
        <v>74</v>
      </c>
      <c r="G30" s="142"/>
      <c r="H30" s="143"/>
      <c r="I30" s="142"/>
      <c r="J30" s="65"/>
      <c r="K30" s="66" t="str">
        <f t="shared" si="5"/>
        <v/>
      </c>
      <c r="L30" s="109" t="str">
        <f t="shared" si="4"/>
        <v/>
      </c>
      <c r="M30" s="132"/>
      <c r="N30" s="133"/>
    </row>
    <row r="31" spans="1:14">
      <c r="A31" s="60" t="s">
        <v>79</v>
      </c>
      <c r="B31" s="230"/>
      <c r="C31" s="61"/>
      <c r="D31" s="62"/>
      <c r="E31" s="63"/>
      <c r="F31" s="64" t="s">
        <v>74</v>
      </c>
      <c r="G31" s="142"/>
      <c r="H31" s="143"/>
      <c r="I31" s="142"/>
      <c r="J31" s="65"/>
      <c r="K31" s="66" t="str">
        <f t="shared" si="5"/>
        <v/>
      </c>
      <c r="L31" s="109" t="str">
        <f t="shared" si="4"/>
        <v/>
      </c>
      <c r="M31" s="132"/>
      <c r="N31" s="133"/>
    </row>
    <row r="32" spans="1:14">
      <c r="A32" s="60" t="s">
        <v>80</v>
      </c>
      <c r="B32" s="230"/>
      <c r="C32" s="61"/>
      <c r="D32" s="62"/>
      <c r="E32" s="63"/>
      <c r="F32" s="64" t="s">
        <v>74</v>
      </c>
      <c r="G32" s="142"/>
      <c r="H32" s="143"/>
      <c r="I32" s="142"/>
      <c r="J32" s="65"/>
      <c r="K32" s="66" t="str">
        <f t="shared" si="5"/>
        <v/>
      </c>
      <c r="L32" s="109" t="str">
        <f t="shared" si="4"/>
        <v/>
      </c>
      <c r="M32" s="132"/>
      <c r="N32" s="133"/>
    </row>
    <row r="33" spans="1:14">
      <c r="A33" s="60" t="s">
        <v>81</v>
      </c>
      <c r="B33" s="230"/>
      <c r="C33" s="61"/>
      <c r="D33" s="62"/>
      <c r="E33" s="63"/>
      <c r="F33" s="64" t="s">
        <v>74</v>
      </c>
      <c r="G33" s="142"/>
      <c r="H33" s="143"/>
      <c r="I33" s="142"/>
      <c r="J33" s="65"/>
      <c r="K33" s="66" t="str">
        <f t="shared" si="5"/>
        <v/>
      </c>
      <c r="L33" s="109" t="str">
        <f t="shared" si="4"/>
        <v/>
      </c>
      <c r="M33" s="132"/>
      <c r="N33" s="133"/>
    </row>
    <row r="34" spans="1:14">
      <c r="A34" s="60" t="s">
        <v>82</v>
      </c>
      <c r="B34" s="230"/>
      <c r="C34" s="61"/>
      <c r="D34" s="62"/>
      <c r="E34" s="63"/>
      <c r="F34" s="67" t="s">
        <v>74</v>
      </c>
      <c r="G34" s="142"/>
      <c r="H34" s="143"/>
      <c r="I34" s="142"/>
      <c r="J34" s="65"/>
      <c r="K34" s="66" t="str">
        <f t="shared" si="5"/>
        <v/>
      </c>
      <c r="L34" s="109" t="str">
        <f t="shared" si="4"/>
        <v/>
      </c>
      <c r="M34" s="132"/>
      <c r="N34" s="133"/>
    </row>
    <row r="35" spans="1:14">
      <c r="A35" s="60" t="s">
        <v>83</v>
      </c>
      <c r="B35" s="230"/>
      <c r="C35" s="61"/>
      <c r="D35" s="62"/>
      <c r="E35" s="63"/>
      <c r="F35" s="67" t="s">
        <v>74</v>
      </c>
      <c r="G35" s="142"/>
      <c r="H35" s="143"/>
      <c r="I35" s="142"/>
      <c r="J35" s="65"/>
      <c r="K35" s="66" t="str">
        <f t="shared" si="5"/>
        <v/>
      </c>
      <c r="L35" s="109" t="str">
        <f t="shared" si="4"/>
        <v/>
      </c>
      <c r="M35" s="134"/>
      <c r="N35" s="135"/>
    </row>
    <row r="36" spans="1:14">
      <c r="A36" s="60" t="s">
        <v>84</v>
      </c>
      <c r="B36" s="230"/>
      <c r="C36" s="61"/>
      <c r="D36" s="62"/>
      <c r="E36" s="63"/>
      <c r="F36" s="64" t="s">
        <v>74</v>
      </c>
      <c r="G36" s="142"/>
      <c r="H36" s="143"/>
      <c r="I36" s="142"/>
      <c r="J36" s="65"/>
      <c r="K36" s="66" t="str">
        <f t="shared" si="5"/>
        <v/>
      </c>
      <c r="L36" s="109" t="str">
        <f t="shared" si="4"/>
        <v/>
      </c>
      <c r="M36" s="132"/>
      <c r="N36" s="133"/>
    </row>
    <row r="37" spans="1:14">
      <c r="A37" s="91" t="s">
        <v>85</v>
      </c>
      <c r="B37" s="231"/>
      <c r="C37" s="69"/>
      <c r="D37" s="70"/>
      <c r="E37" s="71"/>
      <c r="F37" s="72" t="s">
        <v>74</v>
      </c>
      <c r="G37" s="144"/>
      <c r="H37" s="145"/>
      <c r="I37" s="144"/>
      <c r="J37" s="73"/>
      <c r="K37" s="74" t="str">
        <f t="shared" si="5"/>
        <v/>
      </c>
      <c r="L37" s="110" t="str">
        <f t="shared" si="4"/>
        <v/>
      </c>
      <c r="M37" s="136"/>
      <c r="N37" s="137"/>
    </row>
    <row r="38" spans="1:14">
      <c r="A38" s="20"/>
      <c r="B38" s="20"/>
      <c r="C38" s="13"/>
      <c r="D38" s="21"/>
      <c r="E38" s="13"/>
      <c r="F38" s="22"/>
      <c r="G38" s="21"/>
      <c r="H38" s="24"/>
      <c r="I38" s="29"/>
      <c r="J38" s="25"/>
      <c r="K38" s="21"/>
      <c r="L38" s="21"/>
    </row>
    <row r="39" spans="1:14">
      <c r="C39" s="27"/>
      <c r="D39" s="27"/>
      <c r="E39" s="16"/>
      <c r="F39" s="27"/>
      <c r="G39" s="28"/>
      <c r="I39" s="16"/>
      <c r="J39" s="18"/>
      <c r="K39" s="30"/>
      <c r="L39" s="16"/>
      <c r="M39" s="16"/>
    </row>
    <row r="40" spans="1:14">
      <c r="B40" s="37" t="s">
        <v>75</v>
      </c>
      <c r="C40" s="79"/>
      <c r="D40" s="263" t="s">
        <v>30</v>
      </c>
      <c r="E40" s="263"/>
      <c r="F40" s="263"/>
      <c r="G40" s="263"/>
      <c r="H40" s="80"/>
      <c r="I40" s="81"/>
      <c r="J40" s="263" t="s">
        <v>10</v>
      </c>
      <c r="K40" s="263"/>
      <c r="L40" s="264"/>
    </row>
    <row r="41" spans="1:14">
      <c r="B41" s="96" t="s">
        <v>11</v>
      </c>
      <c r="C41" s="97" t="s">
        <v>29</v>
      </c>
      <c r="D41" s="44" t="s">
        <v>32</v>
      </c>
      <c r="E41" s="44" t="s">
        <v>12</v>
      </c>
      <c r="F41" s="44" t="s">
        <v>13</v>
      </c>
      <c r="G41" s="44" t="s">
        <v>14</v>
      </c>
      <c r="H41" s="44"/>
      <c r="I41" s="98" t="s">
        <v>15</v>
      </c>
      <c r="J41" s="44" t="s">
        <v>16</v>
      </c>
      <c r="K41" s="44" t="s">
        <v>17</v>
      </c>
      <c r="L41" s="99" t="s">
        <v>18</v>
      </c>
    </row>
    <row r="42" spans="1:14">
      <c r="B42" s="104" t="s">
        <v>19</v>
      </c>
      <c r="C42" s="105"/>
      <c r="D42" s="46"/>
      <c r="E42" s="106">
        <f>SUMPRODUCT(($C$4:$C$13=$C42)*($K$4:$K$13=3))+SUMPRODUCT(($E$4:$E$13=$C42)*($L$4:$L$13=3))</f>
        <v>0</v>
      </c>
      <c r="F42" s="106">
        <f t="shared" ref="F42:L45" si="6">SUMPRODUCT(($C$4:$C$13=$C42)*($K$4:$K$13=3))+SUMPRODUCT(($E$4:$E$13=$C42)*($L$4:$L$13=3))</f>
        <v>0</v>
      </c>
      <c r="G42" s="106">
        <f t="shared" si="6"/>
        <v>0</v>
      </c>
      <c r="H42" s="106"/>
      <c r="I42" s="106">
        <f t="shared" si="6"/>
        <v>0</v>
      </c>
      <c r="J42" s="106">
        <f t="shared" si="6"/>
        <v>0</v>
      </c>
      <c r="K42" s="106">
        <f t="shared" si="6"/>
        <v>0</v>
      </c>
      <c r="L42" s="107">
        <f t="shared" si="6"/>
        <v>0</v>
      </c>
    </row>
    <row r="43" spans="1:14">
      <c r="B43" s="82" t="s">
        <v>19</v>
      </c>
      <c r="C43" s="75"/>
      <c r="D43" s="36"/>
      <c r="E43" s="106">
        <f t="shared" ref="E43:E45" si="7">SUMPRODUCT(($C$4:$C$13=$C43)*($K$4:$K$13=3))+SUMPRODUCT(($E$4:$E$13=$C43)*($L$4:$L$13=3))</f>
        <v>0</v>
      </c>
      <c r="F43" s="106">
        <f t="shared" si="6"/>
        <v>0</v>
      </c>
      <c r="G43" s="106">
        <f t="shared" si="6"/>
        <v>0</v>
      </c>
      <c r="H43" s="106"/>
      <c r="I43" s="106">
        <f t="shared" si="6"/>
        <v>0</v>
      </c>
      <c r="J43" s="106">
        <f t="shared" si="6"/>
        <v>0</v>
      </c>
      <c r="K43" s="106">
        <f t="shared" si="6"/>
        <v>0</v>
      </c>
      <c r="L43" s="107">
        <f t="shared" si="6"/>
        <v>0</v>
      </c>
    </row>
    <row r="44" spans="1:14">
      <c r="B44" s="82" t="s">
        <v>19</v>
      </c>
      <c r="C44" s="75"/>
      <c r="D44" s="36"/>
      <c r="E44" s="106">
        <f t="shared" si="7"/>
        <v>0</v>
      </c>
      <c r="F44" s="106">
        <f t="shared" si="6"/>
        <v>0</v>
      </c>
      <c r="G44" s="106">
        <f t="shared" si="6"/>
        <v>0</v>
      </c>
      <c r="H44" s="106"/>
      <c r="I44" s="106">
        <f t="shared" si="6"/>
        <v>0</v>
      </c>
      <c r="J44" s="106">
        <f t="shared" si="6"/>
        <v>0</v>
      </c>
      <c r="K44" s="106">
        <f t="shared" si="6"/>
        <v>0</v>
      </c>
      <c r="L44" s="107">
        <f t="shared" si="6"/>
        <v>0</v>
      </c>
    </row>
    <row r="45" spans="1:14">
      <c r="B45" s="84" t="s">
        <v>19</v>
      </c>
      <c r="C45" s="85"/>
      <c r="D45" s="47"/>
      <c r="E45" s="253">
        <f t="shared" si="7"/>
        <v>0</v>
      </c>
      <c r="F45" s="253">
        <f t="shared" si="6"/>
        <v>0</v>
      </c>
      <c r="G45" s="253">
        <f t="shared" si="6"/>
        <v>0</v>
      </c>
      <c r="H45" s="253"/>
      <c r="I45" s="253">
        <f t="shared" si="6"/>
        <v>0</v>
      </c>
      <c r="J45" s="253">
        <f t="shared" si="6"/>
        <v>0</v>
      </c>
      <c r="K45" s="253">
        <f t="shared" si="6"/>
        <v>0</v>
      </c>
      <c r="L45" s="254">
        <f t="shared" si="6"/>
        <v>0</v>
      </c>
    </row>
    <row r="46" spans="1:14">
      <c r="B46" s="31"/>
      <c r="C46" s="31"/>
      <c r="D46" s="16"/>
      <c r="E46" s="27"/>
      <c r="F46" s="27"/>
    </row>
    <row r="47" spans="1:14">
      <c r="B47" s="96" t="s">
        <v>11</v>
      </c>
      <c r="C47" s="97" t="s">
        <v>29</v>
      </c>
      <c r="D47" s="44" t="s">
        <v>32</v>
      </c>
      <c r="E47" s="44" t="s">
        <v>12</v>
      </c>
      <c r="F47" s="44" t="s">
        <v>13</v>
      </c>
      <c r="G47" s="44" t="s">
        <v>14</v>
      </c>
      <c r="H47" s="44"/>
      <c r="I47" s="98" t="s">
        <v>15</v>
      </c>
      <c r="J47" s="44" t="s">
        <v>16</v>
      </c>
      <c r="K47" s="44" t="s">
        <v>17</v>
      </c>
      <c r="L47" s="99" t="s">
        <v>18</v>
      </c>
    </row>
    <row r="48" spans="1:14">
      <c r="B48" s="100" t="s">
        <v>24</v>
      </c>
      <c r="C48" s="101"/>
      <c r="D48" s="102"/>
      <c r="E48" s="102">
        <f>SUMPRODUCT(($C$16:$C$25=$C48)*($K$16:$K$25=3))+SUMPRODUCT(($E$16:$E$25=$C48)*($L$16:$L$25=3))</f>
        <v>0</v>
      </c>
      <c r="F48" s="102">
        <f t="shared" ref="F48:L51" si="8">SUMPRODUCT(($C$16:$C$25=$C48)*($K$16:$K$25=3))+SUMPRODUCT(($E$16:$E$25=$C48)*($L$16:$L$25=3))</f>
        <v>0</v>
      </c>
      <c r="G48" s="102">
        <f t="shared" si="8"/>
        <v>0</v>
      </c>
      <c r="H48" s="102"/>
      <c r="I48" s="102">
        <f t="shared" si="8"/>
        <v>0</v>
      </c>
      <c r="J48" s="102">
        <f t="shared" si="8"/>
        <v>0</v>
      </c>
      <c r="K48" s="102">
        <f t="shared" si="8"/>
        <v>0</v>
      </c>
      <c r="L48" s="103">
        <f t="shared" si="8"/>
        <v>0</v>
      </c>
    </row>
    <row r="49" spans="1:12">
      <c r="B49" s="50" t="s">
        <v>24</v>
      </c>
      <c r="C49" s="190"/>
      <c r="D49" s="78"/>
      <c r="E49" s="102">
        <f t="shared" ref="E49:E51" si="9">SUMPRODUCT(($C$16:$C$25=$C49)*($K$16:$K$25=3))+SUMPRODUCT(($E$16:$E$25=$C49)*($L$16:$L$25=3))</f>
        <v>0</v>
      </c>
      <c r="F49" s="102">
        <f t="shared" si="8"/>
        <v>0</v>
      </c>
      <c r="G49" s="102">
        <f t="shared" si="8"/>
        <v>0</v>
      </c>
      <c r="H49" s="102"/>
      <c r="I49" s="102">
        <f t="shared" si="8"/>
        <v>0</v>
      </c>
      <c r="J49" s="102">
        <f t="shared" si="8"/>
        <v>0</v>
      </c>
      <c r="K49" s="102">
        <f t="shared" si="8"/>
        <v>0</v>
      </c>
      <c r="L49" s="103">
        <f t="shared" si="8"/>
        <v>0</v>
      </c>
    </row>
    <row r="50" spans="1:12">
      <c r="B50" s="50" t="s">
        <v>24</v>
      </c>
      <c r="C50" s="77"/>
      <c r="D50" s="78"/>
      <c r="E50" s="102">
        <f t="shared" si="9"/>
        <v>0</v>
      </c>
      <c r="F50" s="102">
        <f t="shared" si="8"/>
        <v>0</v>
      </c>
      <c r="G50" s="102">
        <f t="shared" si="8"/>
        <v>0</v>
      </c>
      <c r="H50" s="102"/>
      <c r="I50" s="102">
        <f t="shared" si="8"/>
        <v>0</v>
      </c>
      <c r="J50" s="102">
        <f t="shared" si="8"/>
        <v>0</v>
      </c>
      <c r="K50" s="102">
        <f t="shared" si="8"/>
        <v>0</v>
      </c>
      <c r="L50" s="103">
        <f t="shared" si="8"/>
        <v>0</v>
      </c>
    </row>
    <row r="51" spans="1:12">
      <c r="B51" s="51" t="s">
        <v>24</v>
      </c>
      <c r="C51" s="88"/>
      <c r="D51" s="89"/>
      <c r="E51" s="234">
        <f t="shared" si="9"/>
        <v>0</v>
      </c>
      <c r="F51" s="234">
        <f t="shared" si="8"/>
        <v>0</v>
      </c>
      <c r="G51" s="234">
        <f t="shared" si="8"/>
        <v>0</v>
      </c>
      <c r="H51" s="234"/>
      <c r="I51" s="234">
        <f t="shared" si="8"/>
        <v>0</v>
      </c>
      <c r="J51" s="234">
        <f t="shared" si="8"/>
        <v>0</v>
      </c>
      <c r="K51" s="234">
        <f t="shared" si="8"/>
        <v>0</v>
      </c>
      <c r="L51" s="247">
        <f t="shared" si="8"/>
        <v>0</v>
      </c>
    </row>
    <row r="52" spans="1:12">
      <c r="B52" s="32"/>
      <c r="C52" s="32"/>
      <c r="E52" s="32"/>
    </row>
    <row r="53" spans="1:12">
      <c r="B53" s="96" t="s">
        <v>11</v>
      </c>
      <c r="C53" s="97" t="s">
        <v>29</v>
      </c>
      <c r="D53" s="44" t="s">
        <v>32</v>
      </c>
      <c r="E53" s="44" t="s">
        <v>12</v>
      </c>
      <c r="F53" s="44" t="s">
        <v>13</v>
      </c>
      <c r="G53" s="44" t="s">
        <v>14</v>
      </c>
      <c r="H53" s="44"/>
      <c r="I53" s="98" t="s">
        <v>15</v>
      </c>
      <c r="J53" s="44" t="s">
        <v>16</v>
      </c>
      <c r="K53" s="44" t="s">
        <v>17</v>
      </c>
      <c r="L53" s="99" t="s">
        <v>18</v>
      </c>
    </row>
    <row r="54" spans="1:12">
      <c r="B54" s="92" t="s">
        <v>25</v>
      </c>
      <c r="C54" s="219"/>
      <c r="D54" s="93"/>
      <c r="E54" s="94">
        <f t="shared" ref="E54:G57" si="10">SUMPRODUCT(($C$28:$C$37=$C54)*($K$28:$K$37=0))+SUMPRODUCT(($E$28:$E$37=$C54)*($L$28:$L$37=0))</f>
        <v>0</v>
      </c>
      <c r="F54" s="94">
        <f t="shared" si="10"/>
        <v>0</v>
      </c>
      <c r="G54" s="94">
        <f>SUMPRODUCT(($C$28:$C$37=$C54)*($K$28:$K$37=0))+SUMPRODUCT(($E$28:$E$37=$C54)*($L$28:$L$37=0))</f>
        <v>0</v>
      </c>
      <c r="H54" s="94"/>
      <c r="I54" s="94">
        <f t="shared" ref="I54:L57" si="11">SUMPRODUCT(($C$28:$C$37=$C54)*($K$28:$K$37=0))+SUMPRODUCT(($E$28:$E$37=$C54)*($L$28:$L$37=0))</f>
        <v>0</v>
      </c>
      <c r="J54" s="94">
        <f t="shared" si="11"/>
        <v>0</v>
      </c>
      <c r="K54" s="94">
        <f t="shared" si="11"/>
        <v>0</v>
      </c>
      <c r="L54" s="95">
        <f t="shared" si="11"/>
        <v>0</v>
      </c>
    </row>
    <row r="55" spans="1:12">
      <c r="B55" s="90" t="s">
        <v>25</v>
      </c>
      <c r="C55" s="63"/>
      <c r="D55" s="66"/>
      <c r="E55" s="94">
        <f t="shared" si="10"/>
        <v>0</v>
      </c>
      <c r="F55" s="94">
        <f t="shared" si="10"/>
        <v>0</v>
      </c>
      <c r="G55" s="94">
        <f t="shared" si="10"/>
        <v>0</v>
      </c>
      <c r="H55" s="94"/>
      <c r="I55" s="94">
        <f t="shared" si="11"/>
        <v>0</v>
      </c>
      <c r="J55" s="94">
        <f t="shared" si="11"/>
        <v>0</v>
      </c>
      <c r="K55" s="94">
        <f t="shared" si="11"/>
        <v>0</v>
      </c>
      <c r="L55" s="95">
        <f t="shared" si="11"/>
        <v>0</v>
      </c>
    </row>
    <row r="56" spans="1:12">
      <c r="B56" s="90" t="s">
        <v>25</v>
      </c>
      <c r="C56" s="63"/>
      <c r="D56" s="66"/>
      <c r="E56" s="94">
        <f t="shared" si="10"/>
        <v>0</v>
      </c>
      <c r="F56" s="94">
        <f t="shared" si="10"/>
        <v>0</v>
      </c>
      <c r="G56" s="94">
        <f t="shared" si="10"/>
        <v>0</v>
      </c>
      <c r="H56" s="94"/>
      <c r="I56" s="94">
        <f t="shared" si="11"/>
        <v>0</v>
      </c>
      <c r="J56" s="94">
        <f t="shared" si="11"/>
        <v>0</v>
      </c>
      <c r="K56" s="94">
        <f t="shared" si="11"/>
        <v>0</v>
      </c>
      <c r="L56" s="95">
        <f t="shared" si="11"/>
        <v>0</v>
      </c>
    </row>
    <row r="57" spans="1:12">
      <c r="B57" s="91" t="s">
        <v>25</v>
      </c>
      <c r="C57" s="220"/>
      <c r="D57" s="74"/>
      <c r="E57" s="251">
        <f t="shared" si="10"/>
        <v>0</v>
      </c>
      <c r="F57" s="251">
        <f t="shared" si="10"/>
        <v>0</v>
      </c>
      <c r="G57" s="251">
        <f t="shared" si="10"/>
        <v>0</v>
      </c>
      <c r="H57" s="251"/>
      <c r="I57" s="251">
        <f t="shared" si="11"/>
        <v>0</v>
      </c>
      <c r="J57" s="251">
        <f t="shared" si="11"/>
        <v>0</v>
      </c>
      <c r="K57" s="251">
        <f t="shared" si="11"/>
        <v>0</v>
      </c>
      <c r="L57" s="252">
        <f t="shared" si="11"/>
        <v>0</v>
      </c>
    </row>
    <row r="58" spans="1:12">
      <c r="A58" s="33"/>
      <c r="B58" s="33"/>
      <c r="C58" s="34"/>
      <c r="D58" s="34"/>
      <c r="E58" s="35"/>
      <c r="F58" s="35"/>
      <c r="G58" s="35"/>
      <c r="H58" s="35"/>
      <c r="I58" s="35"/>
      <c r="J58" s="35"/>
      <c r="K58" s="35"/>
      <c r="L58" s="35"/>
    </row>
  </sheetData>
  <mergeCells count="4">
    <mergeCell ref="D40:G40"/>
    <mergeCell ref="J40:L40"/>
    <mergeCell ref="G2:I2"/>
    <mergeCell ref="K2:L2"/>
  </mergeCells>
  <pageMargins left="0.3" right="0.3" top="0.74803149606299213" bottom="0.74803149606299213" header="0.31496062992125984" footer="0.31496062992125984"/>
  <pageSetup paperSize="9" scale="80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8"/>
  <sheetViews>
    <sheetView workbookViewId="0">
      <selection activeCell="M52" sqref="M52"/>
    </sheetView>
  </sheetViews>
  <sheetFormatPr defaultRowHeight="12.75"/>
  <cols>
    <col min="1" max="1" width="16" style="8" customWidth="1"/>
    <col min="2" max="2" width="8.28515625" style="8" customWidth="1"/>
    <col min="3" max="3" width="20.42578125" style="8" customWidth="1"/>
    <col min="4" max="4" width="5.85546875" style="8" bestFit="1" customWidth="1"/>
    <col min="5" max="5" width="20.42578125" style="8" customWidth="1"/>
    <col min="6" max="6" width="9.140625" style="8"/>
    <col min="7" max="7" width="7" style="16" customWidth="1"/>
    <col min="8" max="8" width="2.140625" style="16" customWidth="1"/>
    <col min="9" max="9" width="7" style="18" customWidth="1"/>
    <col min="10" max="12" width="7" style="8" customWidth="1"/>
    <col min="13" max="14" width="49.42578125" style="8" customWidth="1"/>
    <col min="15" max="16384" width="9.140625" style="8"/>
  </cols>
  <sheetData>
    <row r="1" spans="1:14" ht="15">
      <c r="A1" s="15" t="s">
        <v>49</v>
      </c>
      <c r="B1" s="15"/>
      <c r="C1" s="16"/>
      <c r="E1" s="16"/>
      <c r="G1" s="17"/>
      <c r="H1" s="17"/>
      <c r="M1" s="8" t="s">
        <v>76</v>
      </c>
    </row>
    <row r="2" spans="1:14" ht="15">
      <c r="A2" s="15"/>
      <c r="B2" s="15"/>
      <c r="C2" s="16"/>
      <c r="E2" s="16"/>
      <c r="G2" s="259" t="s">
        <v>23</v>
      </c>
      <c r="H2" s="259"/>
      <c r="I2" s="259"/>
      <c r="K2" s="259" t="s">
        <v>22</v>
      </c>
      <c r="L2" s="259"/>
      <c r="M2" s="19"/>
      <c r="N2" s="19"/>
    </row>
    <row r="3" spans="1:14" s="19" customFormat="1">
      <c r="A3" s="38" t="s">
        <v>2</v>
      </c>
      <c r="B3" s="225" t="s">
        <v>57</v>
      </c>
      <c r="C3" s="49" t="s">
        <v>20</v>
      </c>
      <c r="D3" s="250"/>
      <c r="E3" s="39" t="s">
        <v>21</v>
      </c>
      <c r="F3" s="48"/>
      <c r="G3" s="41" t="s">
        <v>20</v>
      </c>
      <c r="H3" s="42"/>
      <c r="I3" s="43" t="s">
        <v>21</v>
      </c>
      <c r="J3" s="40"/>
      <c r="K3" s="44" t="s">
        <v>20</v>
      </c>
      <c r="L3" s="45" t="s">
        <v>21</v>
      </c>
      <c r="M3" s="138" t="s">
        <v>28</v>
      </c>
      <c r="N3" s="139" t="s">
        <v>34</v>
      </c>
    </row>
    <row r="4" spans="1:14">
      <c r="A4" s="148" t="s">
        <v>31</v>
      </c>
      <c r="B4" s="221"/>
      <c r="C4" s="149"/>
      <c r="D4" s="150"/>
      <c r="E4" s="151"/>
      <c r="F4" s="152" t="s">
        <v>5</v>
      </c>
      <c r="G4" s="153"/>
      <c r="H4" s="154"/>
      <c r="I4" s="153"/>
      <c r="J4" s="155"/>
      <c r="K4" s="156" t="str">
        <f>IF(G4="","",IF(G4&gt;I4,3,IF(G4=I4,1,IF(G4&lt;I4,0,""))))</f>
        <v/>
      </c>
      <c r="L4" s="157" t="str">
        <f>IF(I4="","",IF(I4&gt;G4,3,IF(I4=G4,1,IF(I4&lt;G4,0,""))))</f>
        <v/>
      </c>
      <c r="M4" s="147"/>
      <c r="N4" s="146"/>
    </row>
    <row r="5" spans="1:14">
      <c r="A5" s="158" t="s">
        <v>77</v>
      </c>
      <c r="B5" s="222"/>
      <c r="C5" s="159"/>
      <c r="D5" s="160"/>
      <c r="E5" s="161"/>
      <c r="F5" s="162" t="s">
        <v>5</v>
      </c>
      <c r="G5" s="163"/>
      <c r="H5" s="164"/>
      <c r="I5" s="163"/>
      <c r="J5" s="165"/>
      <c r="K5" s="166" t="str">
        <f t="shared" ref="K5:K13" si="0">IF(G5="","",IF(G5&gt;I5,3,IF(G5=I5,1,IF(G5&lt;I5,0,""))))</f>
        <v/>
      </c>
      <c r="L5" s="167" t="str">
        <f t="shared" ref="L5:L13" si="1">IF(I5="","",IF(I5&gt;G5,3,IF(I5=G5,1,IF(I5&lt;G5,0,""))))</f>
        <v/>
      </c>
      <c r="M5" s="118"/>
      <c r="N5" s="119"/>
    </row>
    <row r="6" spans="1:14">
      <c r="A6" s="158" t="s">
        <v>78</v>
      </c>
      <c r="B6" s="222"/>
      <c r="C6" s="159"/>
      <c r="D6" s="160"/>
      <c r="E6" s="161"/>
      <c r="F6" s="162" t="s">
        <v>5</v>
      </c>
      <c r="G6" s="163"/>
      <c r="H6" s="164"/>
      <c r="I6" s="163"/>
      <c r="J6" s="165"/>
      <c r="K6" s="166" t="str">
        <f t="shared" si="0"/>
        <v/>
      </c>
      <c r="L6" s="167" t="str">
        <f t="shared" si="1"/>
        <v/>
      </c>
      <c r="M6" s="118"/>
      <c r="N6" s="119"/>
    </row>
    <row r="7" spans="1:14">
      <c r="A7" s="158" t="s">
        <v>79</v>
      </c>
      <c r="B7" s="222"/>
      <c r="C7" s="159"/>
      <c r="D7" s="160"/>
      <c r="E7" s="161"/>
      <c r="F7" s="162" t="s">
        <v>5</v>
      </c>
      <c r="G7" s="163"/>
      <c r="H7" s="164"/>
      <c r="I7" s="163"/>
      <c r="J7" s="165"/>
      <c r="K7" s="166" t="str">
        <f t="shared" si="0"/>
        <v/>
      </c>
      <c r="L7" s="167" t="str">
        <f t="shared" si="1"/>
        <v/>
      </c>
      <c r="M7" s="118"/>
      <c r="N7" s="119"/>
    </row>
    <row r="8" spans="1:14">
      <c r="A8" s="212" t="s">
        <v>80</v>
      </c>
      <c r="B8" s="223"/>
      <c r="C8" s="159"/>
      <c r="D8" s="160"/>
      <c r="E8" s="161"/>
      <c r="F8" s="162" t="s">
        <v>5</v>
      </c>
      <c r="G8" s="163"/>
      <c r="H8" s="164"/>
      <c r="I8" s="163"/>
      <c r="J8" s="165"/>
      <c r="K8" s="166" t="str">
        <f t="shared" si="0"/>
        <v/>
      </c>
      <c r="L8" s="167" t="str">
        <f t="shared" si="1"/>
        <v/>
      </c>
      <c r="M8" s="118"/>
      <c r="N8" s="119"/>
    </row>
    <row r="9" spans="1:14">
      <c r="A9" s="158" t="s">
        <v>81</v>
      </c>
      <c r="B9" s="223"/>
      <c r="C9" s="159"/>
      <c r="D9" s="160"/>
      <c r="E9" s="161"/>
      <c r="F9" s="162" t="s">
        <v>5</v>
      </c>
      <c r="G9" s="163"/>
      <c r="H9" s="164"/>
      <c r="I9" s="163"/>
      <c r="J9" s="165"/>
      <c r="K9" s="166" t="str">
        <f t="shared" si="0"/>
        <v/>
      </c>
      <c r="L9" s="167" t="str">
        <f t="shared" si="1"/>
        <v/>
      </c>
      <c r="M9" s="118"/>
      <c r="N9" s="119"/>
    </row>
    <row r="10" spans="1:14">
      <c r="A10" s="158" t="s">
        <v>82</v>
      </c>
      <c r="B10" s="222"/>
      <c r="C10" s="159"/>
      <c r="D10" s="160"/>
      <c r="E10" s="161"/>
      <c r="F10" s="162" t="s">
        <v>5</v>
      </c>
      <c r="G10" s="163"/>
      <c r="H10" s="164"/>
      <c r="I10" s="163"/>
      <c r="J10" s="165"/>
      <c r="K10" s="166" t="str">
        <f t="shared" si="0"/>
        <v/>
      </c>
      <c r="L10" s="167" t="str">
        <f t="shared" si="1"/>
        <v/>
      </c>
      <c r="M10" s="118"/>
      <c r="N10" s="119"/>
    </row>
    <row r="11" spans="1:14">
      <c r="A11" s="158" t="s">
        <v>83</v>
      </c>
      <c r="B11" s="222"/>
      <c r="C11" s="159"/>
      <c r="D11" s="160"/>
      <c r="E11" s="161"/>
      <c r="F11" s="162" t="s">
        <v>5</v>
      </c>
      <c r="G11" s="163"/>
      <c r="H11" s="164"/>
      <c r="I11" s="163"/>
      <c r="J11" s="165"/>
      <c r="K11" s="166" t="str">
        <f t="shared" si="0"/>
        <v/>
      </c>
      <c r="L11" s="167" t="str">
        <f t="shared" si="1"/>
        <v/>
      </c>
      <c r="M11" s="118"/>
      <c r="N11" s="119"/>
    </row>
    <row r="12" spans="1:14">
      <c r="A12" s="158" t="s">
        <v>84</v>
      </c>
      <c r="B12" s="222"/>
      <c r="C12" s="159"/>
      <c r="D12" s="160"/>
      <c r="E12" s="161"/>
      <c r="F12" s="162" t="s">
        <v>5</v>
      </c>
      <c r="G12" s="163"/>
      <c r="H12" s="164"/>
      <c r="I12" s="163"/>
      <c r="J12" s="165"/>
      <c r="K12" s="166" t="str">
        <f t="shared" si="0"/>
        <v/>
      </c>
      <c r="L12" s="167" t="str">
        <f t="shared" si="1"/>
        <v/>
      </c>
      <c r="M12" s="118"/>
      <c r="N12" s="119"/>
    </row>
    <row r="13" spans="1:14">
      <c r="A13" s="168" t="s">
        <v>85</v>
      </c>
      <c r="B13" s="224"/>
      <c r="C13" s="169"/>
      <c r="D13" s="170"/>
      <c r="E13" s="171"/>
      <c r="F13" s="172" t="s">
        <v>5</v>
      </c>
      <c r="G13" s="173"/>
      <c r="H13" s="174"/>
      <c r="I13" s="173"/>
      <c r="J13" s="175"/>
      <c r="K13" s="176" t="str">
        <f t="shared" si="0"/>
        <v/>
      </c>
      <c r="L13" s="177" t="str">
        <f t="shared" si="1"/>
        <v/>
      </c>
      <c r="M13" s="120"/>
      <c r="N13" s="121"/>
    </row>
    <row r="14" spans="1:14">
      <c r="A14" s="20"/>
      <c r="B14" s="20"/>
      <c r="C14" s="13"/>
      <c r="D14" s="21"/>
      <c r="E14" s="13"/>
      <c r="F14" s="22"/>
      <c r="G14" s="23"/>
      <c r="H14" s="24"/>
      <c r="I14" s="25"/>
      <c r="J14" s="25"/>
      <c r="K14" s="21"/>
      <c r="L14" s="21"/>
    </row>
    <row r="15" spans="1:14">
      <c r="A15" s="38" t="s">
        <v>0</v>
      </c>
      <c r="B15" s="225" t="s">
        <v>57</v>
      </c>
      <c r="C15" s="49" t="s">
        <v>20</v>
      </c>
      <c r="D15" s="52" t="s">
        <v>1</v>
      </c>
      <c r="E15" s="39" t="s">
        <v>21</v>
      </c>
      <c r="F15" s="48"/>
      <c r="G15" s="41" t="s">
        <v>20</v>
      </c>
      <c r="H15" s="42"/>
      <c r="I15" s="43" t="s">
        <v>21</v>
      </c>
      <c r="J15" s="40"/>
      <c r="K15" s="44" t="s">
        <v>20</v>
      </c>
      <c r="L15" s="45" t="s">
        <v>21</v>
      </c>
      <c r="M15" s="138" t="s">
        <v>28</v>
      </c>
      <c r="N15" s="139" t="s">
        <v>34</v>
      </c>
    </row>
    <row r="16" spans="1:14">
      <c r="A16" s="179" t="s">
        <v>31</v>
      </c>
      <c r="B16" s="226"/>
      <c r="C16" s="180"/>
      <c r="D16" s="181"/>
      <c r="E16" s="182"/>
      <c r="F16" s="183" t="s">
        <v>74</v>
      </c>
      <c r="G16" s="184"/>
      <c r="H16" s="185"/>
      <c r="I16" s="184"/>
      <c r="J16" s="186"/>
      <c r="K16" s="187" t="str">
        <f>IF(G16="","",IF(G16&gt;I16,3,IF(G16=I16,1,IF(G16&lt;I16,0,""))))</f>
        <v/>
      </c>
      <c r="L16" s="188" t="str">
        <f>IF(I16="","",IF(I16&gt;G16,3,IF(I16=G16,1,IF(I16&lt;G16,0,""))))</f>
        <v/>
      </c>
      <c r="M16" s="122"/>
      <c r="N16" s="123"/>
    </row>
    <row r="17" spans="1:14">
      <c r="A17" s="189" t="s">
        <v>77</v>
      </c>
      <c r="B17" s="227"/>
      <c r="C17" s="190"/>
      <c r="D17" s="191"/>
      <c r="E17" s="192"/>
      <c r="F17" s="193" t="s">
        <v>74</v>
      </c>
      <c r="G17" s="194"/>
      <c r="H17" s="195"/>
      <c r="I17" s="194"/>
      <c r="J17" s="196"/>
      <c r="K17" s="197" t="str">
        <f t="shared" ref="K17:K25" si="2">IF(G17="","",IF(G17&gt;I17,3,IF(G17=I17,1,IF(G17&lt;I17,0,""))))</f>
        <v/>
      </c>
      <c r="L17" s="198" t="str">
        <f t="shared" ref="L17:L25" si="3">IF(I17="","",IF(I17&gt;G17,3,IF(I17=G17,1,IF(I17&lt;G17,0,""))))</f>
        <v/>
      </c>
      <c r="M17" s="124"/>
      <c r="N17" s="125"/>
    </row>
    <row r="18" spans="1:14">
      <c r="A18" s="189" t="s">
        <v>78</v>
      </c>
      <c r="B18" s="227"/>
      <c r="C18" s="190"/>
      <c r="D18" s="191"/>
      <c r="E18" s="192"/>
      <c r="F18" s="193" t="s">
        <v>74</v>
      </c>
      <c r="G18" s="194"/>
      <c r="H18" s="195"/>
      <c r="I18" s="194"/>
      <c r="J18" s="196"/>
      <c r="K18" s="197" t="str">
        <f t="shared" si="2"/>
        <v/>
      </c>
      <c r="L18" s="198" t="str">
        <f t="shared" si="3"/>
        <v/>
      </c>
      <c r="M18" s="124"/>
      <c r="N18" s="125"/>
    </row>
    <row r="19" spans="1:14">
      <c r="A19" s="189" t="s">
        <v>79</v>
      </c>
      <c r="B19" s="227"/>
      <c r="C19" s="190"/>
      <c r="D19" s="191"/>
      <c r="E19" s="192"/>
      <c r="F19" s="193" t="s">
        <v>74</v>
      </c>
      <c r="G19" s="194"/>
      <c r="H19" s="195"/>
      <c r="I19" s="194"/>
      <c r="J19" s="196"/>
      <c r="K19" s="197" t="str">
        <f t="shared" si="2"/>
        <v/>
      </c>
      <c r="L19" s="198" t="str">
        <f t="shared" si="3"/>
        <v/>
      </c>
      <c r="M19" s="124"/>
      <c r="N19" s="125"/>
    </row>
    <row r="20" spans="1:14">
      <c r="A20" s="189" t="s">
        <v>80</v>
      </c>
      <c r="B20" s="227"/>
      <c r="C20" s="190"/>
      <c r="D20" s="191"/>
      <c r="E20" s="192"/>
      <c r="F20" s="193" t="s">
        <v>74</v>
      </c>
      <c r="G20" s="194"/>
      <c r="H20" s="195"/>
      <c r="I20" s="194"/>
      <c r="J20" s="196"/>
      <c r="K20" s="197" t="str">
        <f t="shared" si="2"/>
        <v/>
      </c>
      <c r="L20" s="198" t="str">
        <f t="shared" si="3"/>
        <v/>
      </c>
      <c r="M20" s="178"/>
      <c r="N20" s="209"/>
    </row>
    <row r="21" spans="1:14">
      <c r="A21" s="189" t="s">
        <v>81</v>
      </c>
      <c r="B21" s="227"/>
      <c r="C21" s="190"/>
      <c r="D21" s="191"/>
      <c r="E21" s="192"/>
      <c r="F21" s="193" t="s">
        <v>74</v>
      </c>
      <c r="G21" s="194"/>
      <c r="H21" s="195"/>
      <c r="I21" s="194"/>
      <c r="J21" s="196"/>
      <c r="K21" s="197" t="str">
        <f t="shared" si="2"/>
        <v/>
      </c>
      <c r="L21" s="198" t="str">
        <f t="shared" si="3"/>
        <v/>
      </c>
      <c r="M21" s="178"/>
      <c r="N21" s="209"/>
    </row>
    <row r="22" spans="1:14">
      <c r="A22" s="189" t="s">
        <v>82</v>
      </c>
      <c r="B22" s="227"/>
      <c r="C22" s="190"/>
      <c r="D22" s="191"/>
      <c r="E22" s="192"/>
      <c r="F22" s="193" t="s">
        <v>74</v>
      </c>
      <c r="G22" s="194"/>
      <c r="H22" s="195"/>
      <c r="I22" s="194"/>
      <c r="J22" s="196"/>
      <c r="K22" s="197" t="str">
        <f t="shared" si="2"/>
        <v/>
      </c>
      <c r="L22" s="198" t="str">
        <f t="shared" si="3"/>
        <v/>
      </c>
      <c r="M22" s="126"/>
      <c r="N22" s="127"/>
    </row>
    <row r="23" spans="1:14">
      <c r="A23" s="189" t="s">
        <v>83</v>
      </c>
      <c r="B23" s="227"/>
      <c r="C23" s="190"/>
      <c r="D23" s="191"/>
      <c r="E23" s="192"/>
      <c r="F23" s="193" t="s">
        <v>74</v>
      </c>
      <c r="G23" s="194"/>
      <c r="H23" s="195"/>
      <c r="I23" s="194"/>
      <c r="J23" s="196"/>
      <c r="K23" s="197" t="str">
        <f t="shared" si="2"/>
        <v/>
      </c>
      <c r="L23" s="198" t="str">
        <f t="shared" si="3"/>
        <v/>
      </c>
      <c r="M23" s="124"/>
      <c r="N23" s="125"/>
    </row>
    <row r="24" spans="1:14">
      <c r="A24" s="189" t="s">
        <v>84</v>
      </c>
      <c r="B24" s="227"/>
      <c r="C24" s="190"/>
      <c r="D24" s="191"/>
      <c r="E24" s="192"/>
      <c r="F24" s="193" t="s">
        <v>74</v>
      </c>
      <c r="G24" s="194"/>
      <c r="H24" s="195"/>
      <c r="I24" s="194"/>
      <c r="J24" s="196"/>
      <c r="K24" s="197" t="str">
        <f t="shared" si="2"/>
        <v/>
      </c>
      <c r="L24" s="198" t="str">
        <f t="shared" si="3"/>
        <v/>
      </c>
      <c r="M24" s="124"/>
      <c r="N24" s="125"/>
    </row>
    <row r="25" spans="1:14">
      <c r="A25" s="199" t="s">
        <v>85</v>
      </c>
      <c r="B25" s="228"/>
      <c r="C25" s="200"/>
      <c r="D25" s="201"/>
      <c r="E25" s="202"/>
      <c r="F25" s="203" t="s">
        <v>74</v>
      </c>
      <c r="G25" s="204"/>
      <c r="H25" s="205"/>
      <c r="I25" s="204"/>
      <c r="J25" s="206"/>
      <c r="K25" s="207" t="str">
        <f t="shared" si="2"/>
        <v/>
      </c>
      <c r="L25" s="208" t="str">
        <f t="shared" si="3"/>
        <v/>
      </c>
      <c r="M25" s="128"/>
      <c r="N25" s="129"/>
    </row>
    <row r="26" spans="1:14">
      <c r="A26" s="20"/>
      <c r="B26" s="20"/>
      <c r="C26" s="13"/>
      <c r="D26" s="21"/>
      <c r="E26" s="13"/>
      <c r="F26" s="22"/>
      <c r="G26" s="23"/>
      <c r="H26" s="24"/>
      <c r="I26" s="25"/>
      <c r="J26" s="26"/>
      <c r="K26" s="21"/>
      <c r="L26" s="21"/>
    </row>
    <row r="27" spans="1:14">
      <c r="A27" s="38" t="s">
        <v>7</v>
      </c>
      <c r="B27" s="225" t="s">
        <v>57</v>
      </c>
      <c r="C27" s="49" t="s">
        <v>20</v>
      </c>
      <c r="D27" s="52" t="s">
        <v>1</v>
      </c>
      <c r="E27" s="39" t="s">
        <v>21</v>
      </c>
      <c r="F27" s="48"/>
      <c r="G27" s="41" t="s">
        <v>20</v>
      </c>
      <c r="H27" s="42"/>
      <c r="I27" s="43" t="s">
        <v>21</v>
      </c>
      <c r="J27" s="40"/>
      <c r="K27" s="44" t="s">
        <v>20</v>
      </c>
      <c r="L27" s="45" t="s">
        <v>21</v>
      </c>
      <c r="M27" s="138" t="s">
        <v>28</v>
      </c>
      <c r="N27" s="139" t="s">
        <v>34</v>
      </c>
    </row>
    <row r="28" spans="1:14">
      <c r="A28" s="53" t="s">
        <v>31</v>
      </c>
      <c r="B28" s="229"/>
      <c r="C28" s="54"/>
      <c r="D28" s="55"/>
      <c r="E28" s="56"/>
      <c r="F28" s="57" t="s">
        <v>74</v>
      </c>
      <c r="G28" s="140"/>
      <c r="H28" s="141"/>
      <c r="I28" s="140"/>
      <c r="J28" s="58"/>
      <c r="K28" s="59" t="str">
        <f>IF(G28="","",IF(G28&gt;I28,3,IF(G28=I28,1,IF(G28&lt;I28,0,""))))</f>
        <v/>
      </c>
      <c r="L28" s="108" t="str">
        <f t="shared" ref="L28:L37" si="4">IF(I28="","",IF(I28&gt;G28,3,IF(I28=G28,1,IF(I28&lt;G28,0,""))))</f>
        <v/>
      </c>
      <c r="M28" s="130"/>
      <c r="N28" s="131"/>
    </row>
    <row r="29" spans="1:14">
      <c r="A29" s="60" t="s">
        <v>77</v>
      </c>
      <c r="B29" s="235"/>
      <c r="C29" s="61"/>
      <c r="D29" s="62"/>
      <c r="E29" s="63"/>
      <c r="F29" s="64" t="s">
        <v>74</v>
      </c>
      <c r="G29" s="142"/>
      <c r="H29" s="143"/>
      <c r="I29" s="142"/>
      <c r="J29" s="65"/>
      <c r="K29" s="66" t="str">
        <f t="shared" ref="K29:K37" si="5">IF(G29="","",IF(G29&gt;I29,3,IF(G29=I29,1,IF(G29&lt;I29,0,""))))</f>
        <v/>
      </c>
      <c r="L29" s="109" t="str">
        <f t="shared" si="4"/>
        <v/>
      </c>
      <c r="M29" s="132"/>
      <c r="N29" s="133"/>
    </row>
    <row r="30" spans="1:14">
      <c r="A30" s="60" t="s">
        <v>78</v>
      </c>
      <c r="B30" s="230"/>
      <c r="C30" s="61"/>
      <c r="D30" s="62"/>
      <c r="E30" s="63"/>
      <c r="F30" s="64" t="s">
        <v>74</v>
      </c>
      <c r="G30" s="142"/>
      <c r="H30" s="143"/>
      <c r="I30" s="142"/>
      <c r="J30" s="65"/>
      <c r="K30" s="66" t="str">
        <f t="shared" si="5"/>
        <v/>
      </c>
      <c r="L30" s="109" t="str">
        <f t="shared" si="4"/>
        <v/>
      </c>
      <c r="M30" s="132"/>
      <c r="N30" s="133"/>
    </row>
    <row r="31" spans="1:14">
      <c r="A31" s="60" t="s">
        <v>79</v>
      </c>
      <c r="B31" s="230"/>
      <c r="C31" s="61"/>
      <c r="D31" s="62"/>
      <c r="E31" s="63"/>
      <c r="F31" s="64" t="s">
        <v>74</v>
      </c>
      <c r="G31" s="142"/>
      <c r="H31" s="143"/>
      <c r="I31" s="142"/>
      <c r="J31" s="65"/>
      <c r="K31" s="66" t="str">
        <f t="shared" si="5"/>
        <v/>
      </c>
      <c r="L31" s="109" t="str">
        <f t="shared" si="4"/>
        <v/>
      </c>
      <c r="M31" s="132"/>
      <c r="N31" s="133"/>
    </row>
    <row r="32" spans="1:14">
      <c r="A32" s="60" t="s">
        <v>80</v>
      </c>
      <c r="B32" s="230"/>
      <c r="C32" s="61"/>
      <c r="D32" s="62"/>
      <c r="E32" s="63"/>
      <c r="F32" s="64" t="s">
        <v>74</v>
      </c>
      <c r="G32" s="142"/>
      <c r="H32" s="143"/>
      <c r="I32" s="142"/>
      <c r="J32" s="65"/>
      <c r="K32" s="66" t="str">
        <f t="shared" si="5"/>
        <v/>
      </c>
      <c r="L32" s="109" t="str">
        <f t="shared" si="4"/>
        <v/>
      </c>
      <c r="M32" s="132"/>
      <c r="N32" s="133"/>
    </row>
    <row r="33" spans="1:14">
      <c r="A33" s="60" t="s">
        <v>81</v>
      </c>
      <c r="B33" s="230"/>
      <c r="C33" s="61"/>
      <c r="D33" s="62"/>
      <c r="E33" s="63"/>
      <c r="F33" s="64" t="s">
        <v>74</v>
      </c>
      <c r="G33" s="142"/>
      <c r="H33" s="143"/>
      <c r="I33" s="142"/>
      <c r="J33" s="65"/>
      <c r="K33" s="66" t="str">
        <f t="shared" si="5"/>
        <v/>
      </c>
      <c r="L33" s="109" t="str">
        <f t="shared" si="4"/>
        <v/>
      </c>
      <c r="M33" s="132"/>
      <c r="N33" s="133"/>
    </row>
    <row r="34" spans="1:14">
      <c r="A34" s="60" t="s">
        <v>82</v>
      </c>
      <c r="B34" s="230"/>
      <c r="C34" s="61"/>
      <c r="D34" s="62"/>
      <c r="E34" s="63"/>
      <c r="F34" s="67" t="s">
        <v>74</v>
      </c>
      <c r="G34" s="142"/>
      <c r="H34" s="143"/>
      <c r="I34" s="142"/>
      <c r="J34" s="65"/>
      <c r="K34" s="66" t="str">
        <f t="shared" si="5"/>
        <v/>
      </c>
      <c r="L34" s="109" t="str">
        <f t="shared" si="4"/>
        <v/>
      </c>
      <c r="M34" s="132"/>
      <c r="N34" s="133"/>
    </row>
    <row r="35" spans="1:14">
      <c r="A35" s="60" t="s">
        <v>83</v>
      </c>
      <c r="B35" s="230"/>
      <c r="C35" s="61"/>
      <c r="D35" s="62"/>
      <c r="E35" s="63"/>
      <c r="F35" s="67" t="s">
        <v>74</v>
      </c>
      <c r="G35" s="142"/>
      <c r="H35" s="143"/>
      <c r="I35" s="142"/>
      <c r="J35" s="65"/>
      <c r="K35" s="66" t="str">
        <f t="shared" si="5"/>
        <v/>
      </c>
      <c r="L35" s="109" t="str">
        <f t="shared" si="4"/>
        <v/>
      </c>
      <c r="M35" s="134"/>
      <c r="N35" s="135"/>
    </row>
    <row r="36" spans="1:14">
      <c r="A36" s="60" t="s">
        <v>84</v>
      </c>
      <c r="B36" s="230"/>
      <c r="C36" s="61"/>
      <c r="D36" s="62"/>
      <c r="E36" s="63"/>
      <c r="F36" s="64" t="s">
        <v>74</v>
      </c>
      <c r="G36" s="142"/>
      <c r="H36" s="143"/>
      <c r="I36" s="142"/>
      <c r="J36" s="65"/>
      <c r="K36" s="66" t="str">
        <f t="shared" si="5"/>
        <v/>
      </c>
      <c r="L36" s="109" t="str">
        <f t="shared" si="4"/>
        <v/>
      </c>
      <c r="M36" s="132"/>
      <c r="N36" s="133"/>
    </row>
    <row r="37" spans="1:14">
      <c r="A37" s="91" t="s">
        <v>85</v>
      </c>
      <c r="B37" s="231"/>
      <c r="C37" s="69"/>
      <c r="D37" s="70"/>
      <c r="E37" s="71"/>
      <c r="F37" s="72" t="s">
        <v>74</v>
      </c>
      <c r="G37" s="144"/>
      <c r="H37" s="145"/>
      <c r="I37" s="144"/>
      <c r="J37" s="73"/>
      <c r="K37" s="74" t="str">
        <f t="shared" si="5"/>
        <v/>
      </c>
      <c r="L37" s="110" t="str">
        <f t="shared" si="4"/>
        <v/>
      </c>
      <c r="M37" s="136"/>
      <c r="N37" s="137"/>
    </row>
    <row r="38" spans="1:14">
      <c r="A38" s="20"/>
      <c r="B38" s="20"/>
      <c r="C38" s="13"/>
      <c r="D38" s="21"/>
      <c r="E38" s="13"/>
      <c r="F38" s="22"/>
      <c r="G38" s="21"/>
      <c r="H38" s="24"/>
      <c r="I38" s="29"/>
      <c r="J38" s="25"/>
      <c r="K38" s="21"/>
      <c r="L38" s="21"/>
    </row>
    <row r="39" spans="1:14">
      <c r="C39" s="27"/>
      <c r="D39" s="27"/>
      <c r="E39" s="16"/>
      <c r="F39" s="27"/>
      <c r="G39" s="28"/>
      <c r="I39" s="16"/>
      <c r="J39" s="18"/>
      <c r="K39" s="30"/>
      <c r="L39" s="16"/>
      <c r="M39" s="16"/>
    </row>
    <row r="40" spans="1:14">
      <c r="B40" s="37" t="s">
        <v>75</v>
      </c>
      <c r="C40" s="79"/>
      <c r="D40" s="263" t="s">
        <v>30</v>
      </c>
      <c r="E40" s="263"/>
      <c r="F40" s="263"/>
      <c r="G40" s="263"/>
      <c r="H40" s="80"/>
      <c r="I40" s="81"/>
      <c r="J40" s="263" t="s">
        <v>10</v>
      </c>
      <c r="K40" s="263"/>
      <c r="L40" s="264"/>
    </row>
    <row r="41" spans="1:14">
      <c r="B41" s="96" t="s">
        <v>11</v>
      </c>
      <c r="C41" s="97" t="s">
        <v>29</v>
      </c>
      <c r="D41" s="44" t="s">
        <v>32</v>
      </c>
      <c r="E41" s="44" t="s">
        <v>12</v>
      </c>
      <c r="F41" s="44" t="s">
        <v>13</v>
      </c>
      <c r="G41" s="44" t="s">
        <v>14</v>
      </c>
      <c r="H41" s="44"/>
      <c r="I41" s="98" t="s">
        <v>15</v>
      </c>
      <c r="J41" s="44" t="s">
        <v>16</v>
      </c>
      <c r="K41" s="44" t="s">
        <v>17</v>
      </c>
      <c r="L41" s="99" t="s">
        <v>18</v>
      </c>
    </row>
    <row r="42" spans="1:14">
      <c r="B42" s="104" t="s">
        <v>19</v>
      </c>
      <c r="C42" s="105"/>
      <c r="D42" s="46"/>
      <c r="E42" s="106">
        <f>SUMPRODUCT(($C$4:$C$13=$C42)*($K$4:$K$13=3))+SUMPRODUCT(($E$4:$E$13=$C42)*($L$4:$L$13=3))</f>
        <v>0</v>
      </c>
      <c r="F42" s="106">
        <f t="shared" ref="F42:L45" si="6">SUMPRODUCT(($C$4:$C$13=$C42)*($K$4:$K$13=3))+SUMPRODUCT(($E$4:$E$13=$C42)*($L$4:$L$13=3))</f>
        <v>0</v>
      </c>
      <c r="G42" s="106">
        <f t="shared" si="6"/>
        <v>0</v>
      </c>
      <c r="H42" s="106"/>
      <c r="I42" s="106">
        <f t="shared" si="6"/>
        <v>0</v>
      </c>
      <c r="J42" s="106">
        <f t="shared" si="6"/>
        <v>0</v>
      </c>
      <c r="K42" s="106">
        <f t="shared" si="6"/>
        <v>0</v>
      </c>
      <c r="L42" s="107">
        <f t="shared" si="6"/>
        <v>0</v>
      </c>
    </row>
    <row r="43" spans="1:14">
      <c r="B43" s="82" t="s">
        <v>19</v>
      </c>
      <c r="C43" s="75"/>
      <c r="D43" s="36"/>
      <c r="E43" s="106">
        <f t="shared" ref="E43:E45" si="7">SUMPRODUCT(($C$4:$C$13=$C43)*($K$4:$K$13=3))+SUMPRODUCT(($E$4:$E$13=$C43)*($L$4:$L$13=3))</f>
        <v>0</v>
      </c>
      <c r="F43" s="106">
        <f t="shared" si="6"/>
        <v>0</v>
      </c>
      <c r="G43" s="106">
        <f t="shared" si="6"/>
        <v>0</v>
      </c>
      <c r="H43" s="106"/>
      <c r="I43" s="106">
        <f t="shared" si="6"/>
        <v>0</v>
      </c>
      <c r="J43" s="106">
        <f t="shared" si="6"/>
        <v>0</v>
      </c>
      <c r="K43" s="106">
        <f t="shared" si="6"/>
        <v>0</v>
      </c>
      <c r="L43" s="107">
        <f t="shared" si="6"/>
        <v>0</v>
      </c>
    </row>
    <row r="44" spans="1:14">
      <c r="B44" s="82" t="s">
        <v>19</v>
      </c>
      <c r="C44" s="75"/>
      <c r="D44" s="36"/>
      <c r="E44" s="106">
        <f t="shared" si="7"/>
        <v>0</v>
      </c>
      <c r="F44" s="106">
        <f t="shared" si="6"/>
        <v>0</v>
      </c>
      <c r="G44" s="106">
        <f t="shared" si="6"/>
        <v>0</v>
      </c>
      <c r="H44" s="106"/>
      <c r="I44" s="106">
        <f t="shared" si="6"/>
        <v>0</v>
      </c>
      <c r="J44" s="106">
        <f t="shared" si="6"/>
        <v>0</v>
      </c>
      <c r="K44" s="106">
        <f t="shared" si="6"/>
        <v>0</v>
      </c>
      <c r="L44" s="107">
        <f t="shared" si="6"/>
        <v>0</v>
      </c>
    </row>
    <row r="45" spans="1:14">
      <c r="B45" s="84" t="s">
        <v>19</v>
      </c>
      <c r="C45" s="85"/>
      <c r="D45" s="47"/>
      <c r="E45" s="253">
        <f t="shared" si="7"/>
        <v>0</v>
      </c>
      <c r="F45" s="253">
        <f t="shared" si="6"/>
        <v>0</v>
      </c>
      <c r="G45" s="253">
        <f t="shared" si="6"/>
        <v>0</v>
      </c>
      <c r="H45" s="253"/>
      <c r="I45" s="253">
        <f t="shared" si="6"/>
        <v>0</v>
      </c>
      <c r="J45" s="253">
        <f t="shared" si="6"/>
        <v>0</v>
      </c>
      <c r="K45" s="253">
        <f t="shared" si="6"/>
        <v>0</v>
      </c>
      <c r="L45" s="254">
        <f t="shared" si="6"/>
        <v>0</v>
      </c>
    </row>
    <row r="46" spans="1:14">
      <c r="B46" s="31"/>
      <c r="C46" s="31"/>
      <c r="D46" s="16"/>
      <c r="E46" s="27"/>
      <c r="F46" s="27"/>
    </row>
    <row r="47" spans="1:14">
      <c r="B47" s="96" t="s">
        <v>11</v>
      </c>
      <c r="C47" s="97" t="s">
        <v>29</v>
      </c>
      <c r="D47" s="44" t="s">
        <v>32</v>
      </c>
      <c r="E47" s="44" t="s">
        <v>12</v>
      </c>
      <c r="F47" s="44" t="s">
        <v>13</v>
      </c>
      <c r="G47" s="44" t="s">
        <v>14</v>
      </c>
      <c r="H47" s="44"/>
      <c r="I47" s="98" t="s">
        <v>15</v>
      </c>
      <c r="J47" s="44" t="s">
        <v>16</v>
      </c>
      <c r="K47" s="44" t="s">
        <v>17</v>
      </c>
      <c r="L47" s="99" t="s">
        <v>18</v>
      </c>
    </row>
    <row r="48" spans="1:14">
      <c r="B48" s="100" t="s">
        <v>24</v>
      </c>
      <c r="C48" s="101"/>
      <c r="D48" s="102"/>
      <c r="E48" s="102">
        <f>SUMPRODUCT(($C$16:$C$25=$C48)*($K$16:$K$25=3))+SUMPRODUCT(($E$16:$E$25=$C48)*($L$16:$L$25=3))</f>
        <v>0</v>
      </c>
      <c r="F48" s="102">
        <f t="shared" ref="F48:L51" si="8">SUMPRODUCT(($C$16:$C$25=$C48)*($K$16:$K$25=3))+SUMPRODUCT(($E$16:$E$25=$C48)*($L$16:$L$25=3))</f>
        <v>0</v>
      </c>
      <c r="G48" s="102">
        <f t="shared" si="8"/>
        <v>0</v>
      </c>
      <c r="H48" s="102"/>
      <c r="I48" s="102">
        <f t="shared" si="8"/>
        <v>0</v>
      </c>
      <c r="J48" s="102">
        <f t="shared" si="8"/>
        <v>0</v>
      </c>
      <c r="K48" s="102">
        <f t="shared" si="8"/>
        <v>0</v>
      </c>
      <c r="L48" s="103">
        <f t="shared" si="8"/>
        <v>0</v>
      </c>
    </row>
    <row r="49" spans="1:12">
      <c r="B49" s="50" t="s">
        <v>24</v>
      </c>
      <c r="C49" s="190"/>
      <c r="D49" s="78"/>
      <c r="E49" s="102">
        <f t="shared" ref="E49:E51" si="9">SUMPRODUCT(($C$16:$C$25=$C49)*($K$16:$K$25=3))+SUMPRODUCT(($E$16:$E$25=$C49)*($L$16:$L$25=3))</f>
        <v>0</v>
      </c>
      <c r="F49" s="102">
        <f t="shared" si="8"/>
        <v>0</v>
      </c>
      <c r="G49" s="102">
        <f t="shared" si="8"/>
        <v>0</v>
      </c>
      <c r="H49" s="102"/>
      <c r="I49" s="102">
        <f t="shared" si="8"/>
        <v>0</v>
      </c>
      <c r="J49" s="102">
        <f t="shared" si="8"/>
        <v>0</v>
      </c>
      <c r="K49" s="102">
        <f t="shared" si="8"/>
        <v>0</v>
      </c>
      <c r="L49" s="103">
        <f t="shared" si="8"/>
        <v>0</v>
      </c>
    </row>
    <row r="50" spans="1:12">
      <c r="B50" s="50" t="s">
        <v>24</v>
      </c>
      <c r="C50" s="77"/>
      <c r="D50" s="78"/>
      <c r="E50" s="102">
        <f t="shared" si="9"/>
        <v>0</v>
      </c>
      <c r="F50" s="102">
        <f t="shared" si="8"/>
        <v>0</v>
      </c>
      <c r="G50" s="102">
        <f t="shared" si="8"/>
        <v>0</v>
      </c>
      <c r="H50" s="102"/>
      <c r="I50" s="102">
        <f t="shared" si="8"/>
        <v>0</v>
      </c>
      <c r="J50" s="102">
        <f t="shared" si="8"/>
        <v>0</v>
      </c>
      <c r="K50" s="102">
        <f t="shared" si="8"/>
        <v>0</v>
      </c>
      <c r="L50" s="103">
        <f t="shared" si="8"/>
        <v>0</v>
      </c>
    </row>
    <row r="51" spans="1:12">
      <c r="B51" s="51" t="s">
        <v>24</v>
      </c>
      <c r="C51" s="88"/>
      <c r="D51" s="89"/>
      <c r="E51" s="234">
        <f t="shared" si="9"/>
        <v>0</v>
      </c>
      <c r="F51" s="234">
        <f t="shared" si="8"/>
        <v>0</v>
      </c>
      <c r="G51" s="234">
        <f t="shared" si="8"/>
        <v>0</v>
      </c>
      <c r="H51" s="234"/>
      <c r="I51" s="234">
        <f t="shared" si="8"/>
        <v>0</v>
      </c>
      <c r="J51" s="234">
        <f t="shared" si="8"/>
        <v>0</v>
      </c>
      <c r="K51" s="234">
        <f t="shared" si="8"/>
        <v>0</v>
      </c>
      <c r="L51" s="247">
        <f t="shared" si="8"/>
        <v>0</v>
      </c>
    </row>
    <row r="52" spans="1:12">
      <c r="B52" s="32"/>
      <c r="C52" s="32"/>
      <c r="E52" s="32"/>
    </row>
    <row r="53" spans="1:12">
      <c r="B53" s="96" t="s">
        <v>11</v>
      </c>
      <c r="C53" s="97" t="s">
        <v>29</v>
      </c>
      <c r="D53" s="44" t="s">
        <v>32</v>
      </c>
      <c r="E53" s="44" t="s">
        <v>12</v>
      </c>
      <c r="F53" s="44" t="s">
        <v>13</v>
      </c>
      <c r="G53" s="44" t="s">
        <v>14</v>
      </c>
      <c r="H53" s="44"/>
      <c r="I53" s="98" t="s">
        <v>15</v>
      </c>
      <c r="J53" s="44" t="s">
        <v>16</v>
      </c>
      <c r="K53" s="44" t="s">
        <v>17</v>
      </c>
      <c r="L53" s="99" t="s">
        <v>18</v>
      </c>
    </row>
    <row r="54" spans="1:12">
      <c r="B54" s="92" t="s">
        <v>25</v>
      </c>
      <c r="C54" s="219"/>
      <c r="D54" s="93"/>
      <c r="E54" s="94">
        <f t="shared" ref="E54:G57" si="10">SUMPRODUCT(($C$28:$C$37=$C54)*($K$28:$K$37=0))+SUMPRODUCT(($E$28:$E$37=$C54)*($L$28:$L$37=0))</f>
        <v>0</v>
      </c>
      <c r="F54" s="94">
        <f t="shared" si="10"/>
        <v>0</v>
      </c>
      <c r="G54" s="94">
        <f>SUMPRODUCT(($C$28:$C$37=$C54)*($K$28:$K$37=0))+SUMPRODUCT(($E$28:$E$37=$C54)*($L$28:$L$37=0))</f>
        <v>0</v>
      </c>
      <c r="H54" s="94"/>
      <c r="I54" s="94">
        <f t="shared" ref="I54:L57" si="11">SUMPRODUCT(($C$28:$C$37=$C54)*($K$28:$K$37=0))+SUMPRODUCT(($E$28:$E$37=$C54)*($L$28:$L$37=0))</f>
        <v>0</v>
      </c>
      <c r="J54" s="94">
        <f t="shared" si="11"/>
        <v>0</v>
      </c>
      <c r="K54" s="94">
        <f t="shared" si="11"/>
        <v>0</v>
      </c>
      <c r="L54" s="95">
        <f t="shared" si="11"/>
        <v>0</v>
      </c>
    </row>
    <row r="55" spans="1:12">
      <c r="B55" s="90" t="s">
        <v>25</v>
      </c>
      <c r="C55" s="63"/>
      <c r="D55" s="66"/>
      <c r="E55" s="94">
        <f t="shared" si="10"/>
        <v>0</v>
      </c>
      <c r="F55" s="94">
        <f t="shared" si="10"/>
        <v>0</v>
      </c>
      <c r="G55" s="94">
        <f t="shared" si="10"/>
        <v>0</v>
      </c>
      <c r="H55" s="94"/>
      <c r="I55" s="94">
        <f t="shared" si="11"/>
        <v>0</v>
      </c>
      <c r="J55" s="94">
        <f t="shared" si="11"/>
        <v>0</v>
      </c>
      <c r="K55" s="94">
        <f t="shared" si="11"/>
        <v>0</v>
      </c>
      <c r="L55" s="95">
        <f t="shared" si="11"/>
        <v>0</v>
      </c>
    </row>
    <row r="56" spans="1:12">
      <c r="B56" s="90" t="s">
        <v>25</v>
      </c>
      <c r="C56" s="63"/>
      <c r="D56" s="66"/>
      <c r="E56" s="94">
        <f t="shared" si="10"/>
        <v>0</v>
      </c>
      <c r="F56" s="94">
        <f t="shared" si="10"/>
        <v>0</v>
      </c>
      <c r="G56" s="94">
        <f t="shared" si="10"/>
        <v>0</v>
      </c>
      <c r="H56" s="94"/>
      <c r="I56" s="94">
        <f t="shared" si="11"/>
        <v>0</v>
      </c>
      <c r="J56" s="94">
        <f t="shared" si="11"/>
        <v>0</v>
      </c>
      <c r="K56" s="94">
        <f t="shared" si="11"/>
        <v>0</v>
      </c>
      <c r="L56" s="95">
        <f t="shared" si="11"/>
        <v>0</v>
      </c>
    </row>
    <row r="57" spans="1:12">
      <c r="B57" s="91" t="s">
        <v>25</v>
      </c>
      <c r="C57" s="220"/>
      <c r="D57" s="74"/>
      <c r="E57" s="251">
        <f t="shared" si="10"/>
        <v>0</v>
      </c>
      <c r="F57" s="251">
        <f t="shared" si="10"/>
        <v>0</v>
      </c>
      <c r="G57" s="251">
        <f t="shared" si="10"/>
        <v>0</v>
      </c>
      <c r="H57" s="251"/>
      <c r="I57" s="251">
        <f t="shared" si="11"/>
        <v>0</v>
      </c>
      <c r="J57" s="251">
        <f t="shared" si="11"/>
        <v>0</v>
      </c>
      <c r="K57" s="251">
        <f t="shared" si="11"/>
        <v>0</v>
      </c>
      <c r="L57" s="252">
        <f t="shared" si="11"/>
        <v>0</v>
      </c>
    </row>
    <row r="58" spans="1:12">
      <c r="A58" s="33"/>
      <c r="B58" s="33"/>
      <c r="C58" s="34"/>
      <c r="D58" s="34"/>
      <c r="E58" s="35"/>
      <c r="F58" s="35"/>
      <c r="G58" s="35"/>
      <c r="H58" s="35"/>
      <c r="I58" s="35"/>
      <c r="J58" s="35"/>
      <c r="K58" s="35"/>
      <c r="L58" s="35"/>
    </row>
  </sheetData>
  <mergeCells count="4">
    <mergeCell ref="G2:I2"/>
    <mergeCell ref="K2:L2"/>
    <mergeCell ref="D40:G40"/>
    <mergeCell ref="J40:L40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6</vt:i4>
      </vt:variant>
    </vt:vector>
  </HeadingPairs>
  <TitlesOfParts>
    <vt:vector size="12" baseType="lpstr">
      <vt:lpstr>Stand (1)</vt:lpstr>
      <vt:lpstr>Goes 26-10-2019</vt:lpstr>
      <vt:lpstr>Eindhoven 30-11-2019</vt:lpstr>
      <vt:lpstr>Goes 15-02-19</vt:lpstr>
      <vt:lpstr>Ulvenhout 07-03-20</vt:lpstr>
      <vt:lpstr>Roermond 04-04-20</vt:lpstr>
      <vt:lpstr>'Eindhoven 30-11-2019'!Afdrukbereik</vt:lpstr>
      <vt:lpstr>'Goes 15-02-19'!Afdrukbereik</vt:lpstr>
      <vt:lpstr>'Goes 26-10-2019'!Afdrukbereik</vt:lpstr>
      <vt:lpstr>'Roermond 04-04-20'!Afdrukbereik</vt:lpstr>
      <vt:lpstr>'Stand (1)'!Afdrukbereik</vt:lpstr>
      <vt:lpstr>'Ulvenhout 07-03-20'!Afdrukbereik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 Hagenaars</dc:creator>
  <cp:lastModifiedBy>Ad Hagenaars</cp:lastModifiedBy>
  <cp:lastPrinted>2015-12-21T13:53:57Z</cp:lastPrinted>
  <dcterms:created xsi:type="dcterms:W3CDTF">2006-10-17T09:23:15Z</dcterms:created>
  <dcterms:modified xsi:type="dcterms:W3CDTF">2019-12-21T21:40:43Z</dcterms:modified>
</cp:coreProperties>
</file>